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19200" windowHeight="6930"/>
  </bookViews>
  <sheets>
    <sheet name="05.07.2024" sheetId="118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1" i="118" l="1"/>
  <c r="K91" i="118" s="1"/>
  <c r="I91" i="118"/>
  <c r="H91" i="118"/>
  <c r="C91" i="118"/>
  <c r="K90" i="118"/>
  <c r="I90" i="118"/>
  <c r="H90" i="118"/>
  <c r="G90" i="118"/>
  <c r="K88" i="118"/>
  <c r="F88" i="118"/>
  <c r="K87" i="118"/>
  <c r="K86" i="118"/>
  <c r="I86" i="118"/>
  <c r="H86" i="118"/>
  <c r="G86" i="118"/>
  <c r="K85" i="118"/>
  <c r="K84" i="118"/>
  <c r="F84" i="118"/>
  <c r="K83" i="118"/>
  <c r="F83" i="118"/>
  <c r="K82" i="118"/>
  <c r="I82" i="118"/>
  <c r="H82" i="118"/>
  <c r="G82" i="118"/>
  <c r="G91" i="118" s="1"/>
  <c r="K80" i="118"/>
  <c r="K79" i="118"/>
  <c r="K78" i="118"/>
  <c r="K77" i="118"/>
  <c r="J77" i="118"/>
  <c r="C72" i="118"/>
  <c r="C73" i="118" s="1"/>
  <c r="I71" i="118"/>
  <c r="H71" i="118"/>
  <c r="J71" i="118" s="1"/>
  <c r="K71" i="118" s="1"/>
  <c r="G71" i="118"/>
  <c r="J70" i="118"/>
  <c r="K70" i="118" s="1"/>
  <c r="F70" i="118"/>
  <c r="K69" i="118"/>
  <c r="J69" i="118"/>
  <c r="K68" i="118"/>
  <c r="J68" i="118"/>
  <c r="J67" i="118"/>
  <c r="K67" i="118" s="1"/>
  <c r="J66" i="118"/>
  <c r="K66" i="118" s="1"/>
  <c r="K65" i="118"/>
  <c r="J65" i="118"/>
  <c r="K64" i="118"/>
  <c r="J64" i="118"/>
  <c r="J63" i="118"/>
  <c r="K63" i="118" s="1"/>
  <c r="J62" i="118"/>
  <c r="K62" i="118" s="1"/>
  <c r="F62" i="118"/>
  <c r="I61" i="118"/>
  <c r="H61" i="118"/>
  <c r="G61" i="118"/>
  <c r="J60" i="118"/>
  <c r="J61" i="118" s="1"/>
  <c r="K61" i="118" s="1"/>
  <c r="K59" i="118"/>
  <c r="J59" i="118"/>
  <c r="K58" i="118"/>
  <c r="J58" i="118"/>
  <c r="F58" i="118"/>
  <c r="I57" i="118"/>
  <c r="H57" i="118"/>
  <c r="G57" i="118"/>
  <c r="K56" i="118"/>
  <c r="J56" i="118"/>
  <c r="J55" i="118"/>
  <c r="K55" i="118" s="1"/>
  <c r="J54" i="118"/>
  <c r="K54" i="118" s="1"/>
  <c r="I53" i="118"/>
  <c r="J52" i="118"/>
  <c r="K52" i="118" s="1"/>
  <c r="F52" i="118"/>
  <c r="J51" i="118"/>
  <c r="J53" i="118" s="1"/>
  <c r="K53" i="118" s="1"/>
  <c r="K50" i="118"/>
  <c r="J50" i="118"/>
  <c r="J49" i="118"/>
  <c r="K49" i="118" s="1"/>
  <c r="I48" i="118"/>
  <c r="H48" i="118"/>
  <c r="G48" i="118"/>
  <c r="K47" i="118"/>
  <c r="J47" i="118"/>
  <c r="K46" i="118"/>
  <c r="F46" i="118"/>
  <c r="I45" i="118"/>
  <c r="J45" i="118" s="1"/>
  <c r="K43" i="118"/>
  <c r="J42" i="118"/>
  <c r="J44" i="118" s="1"/>
  <c r="I42" i="118"/>
  <c r="I44" i="118" s="1"/>
  <c r="J40" i="118"/>
  <c r="K40" i="118" s="1"/>
  <c r="F40" i="118"/>
  <c r="F51" i="118" s="1"/>
  <c r="K39" i="118"/>
  <c r="J38" i="118"/>
  <c r="K38" i="118" s="1"/>
  <c r="I37" i="118"/>
  <c r="I41" i="118" s="1"/>
  <c r="J36" i="118"/>
  <c r="H34" i="118"/>
  <c r="G34" i="118"/>
  <c r="J32" i="118"/>
  <c r="K32" i="118" s="1"/>
  <c r="J31" i="118"/>
  <c r="K31" i="118" s="1"/>
  <c r="I30" i="118"/>
  <c r="I34" i="118" s="1"/>
  <c r="J29" i="118"/>
  <c r="K29" i="118" s="1"/>
  <c r="I28" i="118"/>
  <c r="H28" i="118"/>
  <c r="G28" i="118"/>
  <c r="K27" i="118"/>
  <c r="J27" i="118"/>
  <c r="J26" i="118"/>
  <c r="K26" i="118" s="1"/>
  <c r="F26" i="118"/>
  <c r="I25" i="118"/>
  <c r="J25" i="118" s="1"/>
  <c r="K25" i="118" s="1"/>
  <c r="I24" i="118"/>
  <c r="J24" i="118" s="1"/>
  <c r="K24" i="118" s="1"/>
  <c r="J23" i="118"/>
  <c r="K23" i="118" s="1"/>
  <c r="F23" i="118"/>
  <c r="J22" i="118"/>
  <c r="K22" i="118" s="1"/>
  <c r="F22" i="118"/>
  <c r="J21" i="118"/>
  <c r="K21" i="118" s="1"/>
  <c r="J20" i="118"/>
  <c r="K20" i="118" s="1"/>
  <c r="K19" i="118"/>
  <c r="J19" i="118"/>
  <c r="F19" i="118"/>
  <c r="K18" i="118"/>
  <c r="J18" i="118"/>
  <c r="I17" i="118"/>
  <c r="H17" i="118"/>
  <c r="H72" i="118" s="1"/>
  <c r="H73" i="118" s="1"/>
  <c r="G17" i="118"/>
  <c r="G72" i="118" s="1"/>
  <c r="G73" i="118" s="1"/>
  <c r="J16" i="118"/>
  <c r="K16" i="118" s="1"/>
  <c r="J15" i="118"/>
  <c r="K15" i="118" s="1"/>
  <c r="J14" i="118"/>
  <c r="K14" i="118" s="1"/>
  <c r="K13" i="118"/>
  <c r="J13" i="118"/>
  <c r="J12" i="118"/>
  <c r="K12" i="118" s="1"/>
  <c r="J11" i="118"/>
  <c r="K11" i="118" s="1"/>
  <c r="J10" i="118"/>
  <c r="K10" i="118" s="1"/>
  <c r="K9" i="118"/>
  <c r="J9" i="118"/>
  <c r="J8" i="118"/>
  <c r="K8" i="118" s="1"/>
  <c r="I7" i="118"/>
  <c r="J7" i="118" s="1"/>
  <c r="K7" i="118" s="1"/>
  <c r="J6" i="118"/>
  <c r="K6" i="118" s="1"/>
  <c r="J5" i="118"/>
  <c r="K5" i="118" s="1"/>
  <c r="K44" i="118" l="1"/>
  <c r="J41" i="118"/>
  <c r="K41" i="118" s="1"/>
  <c r="K45" i="118"/>
  <c r="J48" i="118"/>
  <c r="K48" i="118" s="1"/>
  <c r="I72" i="118"/>
  <c r="J28" i="118"/>
  <c r="K28" i="118" s="1"/>
  <c r="K42" i="118"/>
  <c r="K51" i="118"/>
  <c r="J17" i="118"/>
  <c r="K36" i="118"/>
  <c r="J57" i="118"/>
  <c r="K57" i="118" s="1"/>
  <c r="K60" i="118"/>
  <c r="I73" i="118"/>
  <c r="F47" i="118"/>
  <c r="J37" i="118"/>
  <c r="K37" i="118" s="1"/>
  <c r="F56" i="118"/>
  <c r="J30" i="118"/>
  <c r="J34" i="118" l="1"/>
  <c r="K34" i="118" s="1"/>
  <c r="K30" i="118"/>
  <c r="K17" i="118"/>
  <c r="J72" i="118" l="1"/>
  <c r="K72" i="118" l="1"/>
  <c r="J73" i="118"/>
  <c r="K73" i="118" s="1"/>
</calcChain>
</file>

<file path=xl/sharedStrings.xml><?xml version="1.0" encoding="utf-8"?>
<sst xmlns="http://schemas.openxmlformats.org/spreadsheetml/2006/main" count="202" uniqueCount="107">
  <si>
    <t>S/N</t>
  </si>
  <si>
    <t>WESTERN NETWORK</t>
  </si>
  <si>
    <t>CNL</t>
  </si>
  <si>
    <t>SEPLAT</t>
  </si>
  <si>
    <t>AHL</t>
  </si>
  <si>
    <t>NDPHC</t>
  </si>
  <si>
    <t>NGML</t>
  </si>
  <si>
    <t>SNG</t>
  </si>
  <si>
    <t>DFL</t>
  </si>
  <si>
    <t>QSL</t>
  </si>
  <si>
    <t>EASTERN NETWORK</t>
  </si>
  <si>
    <t>TEPNG</t>
  </si>
  <si>
    <t>CHGC</t>
  </si>
  <si>
    <t>Accugas</t>
  </si>
  <si>
    <t>COMPANY</t>
  </si>
  <si>
    <t>DGDO PERFORMANCE</t>
  </si>
  <si>
    <t xml:space="preserve">Chevron </t>
  </si>
  <si>
    <t>SPDC</t>
  </si>
  <si>
    <t xml:space="preserve">NAOC </t>
  </si>
  <si>
    <t>FOL</t>
  </si>
  <si>
    <t>ENERGIA</t>
  </si>
  <si>
    <t>PPL</t>
  </si>
  <si>
    <t xml:space="preserve">POOC </t>
  </si>
  <si>
    <t>SEEPCO</t>
  </si>
  <si>
    <t>AITEO</t>
  </si>
  <si>
    <t>BELEMA OIL</t>
  </si>
  <si>
    <t>MPNU</t>
  </si>
  <si>
    <t>FIRST E &amp; P</t>
  </si>
  <si>
    <t>NEWCROSS</t>
  </si>
  <si>
    <t>ALL GRACE ENERGY</t>
  </si>
  <si>
    <t>BRITTANIA - U</t>
  </si>
  <si>
    <t>CHORUS ENERGY</t>
  </si>
  <si>
    <t>EXCEL</t>
  </si>
  <si>
    <t>GREEN ENERGY</t>
  </si>
  <si>
    <t>MIDWESTERN</t>
  </si>
  <si>
    <t>NETWORK</t>
  </si>
  <si>
    <t>ORIENTAL</t>
  </si>
  <si>
    <t>UNIVERSAL</t>
  </si>
  <si>
    <t>WALTERSMITH</t>
  </si>
  <si>
    <t>ENAGEED</t>
  </si>
  <si>
    <t>NEWCROSS PET</t>
  </si>
  <si>
    <t>ADDAX PENL</t>
  </si>
  <si>
    <t>STERLING GLOBAL OIL RES</t>
  </si>
  <si>
    <t>AMNI</t>
  </si>
  <si>
    <t>CONSOLIDATED</t>
  </si>
  <si>
    <t>CONTINENTAL</t>
  </si>
  <si>
    <t>DUBRI</t>
  </si>
  <si>
    <t>MONI PULO</t>
  </si>
  <si>
    <t xml:space="preserve">SUMMIT OIL </t>
  </si>
  <si>
    <t>TOTAL WEEKLY PERFORMANCE</t>
  </si>
  <si>
    <t>GAS SUPPLIER</t>
  </si>
  <si>
    <t>INJECTED VOL.</t>
  </si>
  <si>
    <t>INJ. PRESS.</t>
  </si>
  <si>
    <t>SHIPPER(S) / OFFTAKER(S)</t>
  </si>
  <si>
    <t>DELIVERY PRESS.</t>
  </si>
  <si>
    <t>NOMINATED VOL.</t>
  </si>
  <si>
    <t>ALLOCATED VOL.</t>
  </si>
  <si>
    <t>ATTRIBUTED VOL.</t>
  </si>
  <si>
    <t>IMBALANCE</t>
  </si>
  <si>
    <t>% IMBALANCE</t>
  </si>
  <si>
    <t>MMSCF</t>
  </si>
  <si>
    <t>BARG</t>
  </si>
  <si>
    <t>EGBIN</t>
  </si>
  <si>
    <t>N-GAS</t>
  </si>
  <si>
    <t>N/A</t>
  </si>
  <si>
    <t>OCEANDAIRE</t>
  </si>
  <si>
    <t>BHAKOR</t>
  </si>
  <si>
    <t>TETRACORE</t>
  </si>
  <si>
    <t>GASHUB</t>
  </si>
  <si>
    <t>RAFFLES ENERGY</t>
  </si>
  <si>
    <t>MSN</t>
  </si>
  <si>
    <t>TRANSCORP POWER</t>
  </si>
  <si>
    <t>TOTAL</t>
  </si>
  <si>
    <t>OML-34 JV</t>
  </si>
  <si>
    <t>NEPL (EDJEBA)</t>
  </si>
  <si>
    <t>EGBIN POWER</t>
  </si>
  <si>
    <t>OEECL</t>
  </si>
  <si>
    <t>PEL</t>
  </si>
  <si>
    <t>NEPL (OREDO)</t>
  </si>
  <si>
    <t>OML-42 JV</t>
  </si>
  <si>
    <t>POOC</t>
  </si>
  <si>
    <t>PARAS</t>
  </si>
  <si>
    <t>GEREGU POWER</t>
  </si>
  <si>
    <t>XENERGI</t>
  </si>
  <si>
    <t>CHORUS</t>
  </si>
  <si>
    <t>BUA CEMENT</t>
  </si>
  <si>
    <t xml:space="preserve">SPDC </t>
  </si>
  <si>
    <t>APWAL</t>
  </si>
  <si>
    <t>SAPELE POWER</t>
  </si>
  <si>
    <t>AXXELA</t>
  </si>
  <si>
    <t>ASHERXINO</t>
  </si>
  <si>
    <t>SUB TOTAL</t>
  </si>
  <si>
    <t>FIPL</t>
  </si>
  <si>
    <t>Notore</t>
  </si>
  <si>
    <t>Trans-Afam</t>
  </si>
  <si>
    <t>OML-18 JV</t>
  </si>
  <si>
    <t>Heirs Energy</t>
  </si>
  <si>
    <t>TransAfam</t>
  </si>
  <si>
    <t>NEOL 18/EROTON</t>
  </si>
  <si>
    <t>HEIRS ENERGIES</t>
  </si>
  <si>
    <t xml:space="preserve">NPDC </t>
  </si>
  <si>
    <t>ARADEL</t>
  </si>
  <si>
    <t>WEEKLY DGDO (MMScf)</t>
  </si>
  <si>
    <t xml:space="preserve">WEEKLY GAS SUPPLY (MMScf) </t>
  </si>
  <si>
    <t>2023 DGDO PERFORMANCE (28TH  JUNE -4TH JULY  2024)</t>
  </si>
  <si>
    <t>GNC DAILY REPORT (05/07/2024)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</si>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</sst>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00"/>
  </numFmts>
  <fonts count="11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Montserrat"/>
    </font>
    <font>
      <b/>
      <sz val="11"/>
      <color theme="1"/>
      <name val="Montserrat"/>
    </font>
    <font>
      <sz val="11"/>
      <name val="Montserrat"/>
    </font>
    <font>
      <b/>
      <sz val="11"/>
      <name val="Montserrat"/>
    </font>
    <font>
      <b/>
      <sz val="12"/>
      <color rgb="FF000000"/>
      <name val="Century Gothic"/>
      <family val="2"/>
    </font>
    <font>
      <b/>
      <sz val="12"/>
      <color rgb="FF000000"/>
      <name val="Candara"/>
      <family val="2"/>
    </font>
    <font>
      <sz val="12"/>
      <color rgb="FF000000"/>
      <name val="Century Gothic"/>
      <family val="2"/>
    </font>
    <font>
      <sz val="12"/>
      <color rgb="FF000000"/>
      <name val="Candara"/>
      <family val="2"/>
    </font>
    <font>
      <b/>
      <sz val="11"/>
      <color rgb="FF000000"/>
      <name val="Trebuchet MS"/>
      <family val="2"/>
    </font>
    <font>
      <sz val="11"/>
      <color rgb="FF000000"/>
      <name val="Calibri"/>
      <family val="2"/>
    </font>
    <font>
      <b/>
      <sz val="16"/>
      <color theme="1"/>
      <name val="Century Gothic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2">
    <xf numFmtId="0" fontId="0" fillId="0" borderId="0"/>
    <xf numFmtId="0" fontId="105" fillId="0" borderId="0"/>
    <xf numFmtId="9" fontId="105" fillId="0" borderId="0" applyFont="0" applyFill="0" applyBorder="0" applyAlignment="0" applyProtection="0"/>
    <xf numFmtId="0" fontId="104" fillId="0" borderId="0"/>
    <xf numFmtId="43" fontId="104" fillId="0" borderId="0" applyFont="0" applyFill="0" applyBorder="0" applyAlignment="0" applyProtection="0"/>
    <xf numFmtId="0" fontId="103" fillId="0" borderId="0"/>
    <xf numFmtId="43" fontId="103" fillId="0" borderId="0" applyFont="0" applyFill="0" applyBorder="0" applyAlignment="0" applyProtection="0"/>
    <xf numFmtId="0" fontId="102" fillId="0" borderId="0"/>
    <xf numFmtId="43" fontId="102" fillId="0" borderId="0" applyFont="0" applyFill="0" applyBorder="0" applyAlignment="0" applyProtection="0"/>
    <xf numFmtId="0" fontId="101" fillId="0" borderId="0"/>
    <xf numFmtId="43" fontId="101" fillId="0" borderId="0" applyFont="0" applyFill="0" applyBorder="0" applyAlignment="0" applyProtection="0"/>
    <xf numFmtId="0" fontId="100" fillId="0" borderId="0"/>
    <xf numFmtId="43" fontId="100" fillId="0" borderId="0" applyFont="0" applyFill="0" applyBorder="0" applyAlignment="0" applyProtection="0"/>
    <xf numFmtId="0" fontId="99" fillId="0" borderId="0"/>
    <xf numFmtId="43" fontId="99" fillId="0" borderId="0" applyFont="0" applyFill="0" applyBorder="0" applyAlignment="0" applyProtection="0"/>
    <xf numFmtId="0" fontId="98" fillId="0" borderId="0"/>
    <xf numFmtId="43" fontId="98" fillId="0" borderId="0" applyFont="0" applyFill="0" applyBorder="0" applyAlignment="0" applyProtection="0"/>
    <xf numFmtId="0" fontId="97" fillId="0" borderId="0"/>
    <xf numFmtId="43" fontId="97" fillId="0" borderId="0" applyFont="0" applyFill="0" applyBorder="0" applyAlignment="0" applyProtection="0"/>
    <xf numFmtId="0" fontId="96" fillId="0" borderId="0"/>
    <xf numFmtId="43" fontId="96" fillId="0" borderId="0" applyFont="0" applyFill="0" applyBorder="0" applyAlignment="0" applyProtection="0"/>
    <xf numFmtId="0" fontId="95" fillId="0" borderId="0"/>
    <xf numFmtId="43" fontId="95" fillId="0" borderId="0" applyFont="0" applyFill="0" applyBorder="0" applyAlignment="0" applyProtection="0"/>
    <xf numFmtId="0" fontId="94" fillId="0" borderId="0"/>
    <xf numFmtId="43" fontId="94" fillId="0" borderId="0" applyFont="0" applyFill="0" applyBorder="0" applyAlignment="0" applyProtection="0"/>
    <xf numFmtId="0" fontId="93" fillId="0" borderId="0"/>
    <xf numFmtId="43" fontId="93" fillId="0" borderId="0" applyFont="0" applyFill="0" applyBorder="0" applyAlignment="0" applyProtection="0"/>
    <xf numFmtId="0" fontId="92" fillId="0" borderId="0"/>
    <xf numFmtId="43" fontId="92" fillId="0" borderId="0" applyFont="0" applyFill="0" applyBorder="0" applyAlignment="0" applyProtection="0"/>
    <xf numFmtId="0" fontId="91" fillId="0" borderId="0"/>
    <xf numFmtId="43" fontId="91" fillId="0" borderId="0" applyFont="0" applyFill="0" applyBorder="0" applyAlignment="0" applyProtection="0"/>
    <xf numFmtId="0" fontId="90" fillId="0" borderId="0"/>
    <xf numFmtId="43" fontId="90" fillId="0" borderId="0" applyFont="0" applyFill="0" applyBorder="0" applyAlignment="0" applyProtection="0"/>
    <xf numFmtId="0" fontId="89" fillId="0" borderId="0"/>
    <xf numFmtId="43" fontId="89" fillId="0" borderId="0" applyFont="0" applyFill="0" applyBorder="0" applyAlignment="0" applyProtection="0"/>
    <xf numFmtId="0" fontId="88" fillId="0" borderId="0"/>
    <xf numFmtId="43" fontId="88" fillId="0" borderId="0" applyFont="0" applyFill="0" applyBorder="0" applyAlignment="0" applyProtection="0"/>
    <xf numFmtId="0" fontId="87" fillId="0" borderId="0"/>
    <xf numFmtId="43" fontId="87" fillId="0" borderId="0" applyFont="0" applyFill="0" applyBorder="0" applyAlignment="0" applyProtection="0"/>
    <xf numFmtId="0" fontId="86" fillId="0" borderId="0"/>
    <xf numFmtId="43" fontId="86" fillId="0" borderId="0" applyFont="0" applyFill="0" applyBorder="0" applyAlignment="0" applyProtection="0"/>
    <xf numFmtId="0" fontId="85" fillId="0" borderId="0"/>
    <xf numFmtId="43" fontId="85" fillId="0" borderId="0" applyFont="0" applyFill="0" applyBorder="0" applyAlignment="0" applyProtection="0"/>
    <xf numFmtId="0" fontId="84" fillId="0" borderId="0"/>
    <xf numFmtId="43" fontId="84" fillId="0" borderId="0" applyFont="0" applyFill="0" applyBorder="0" applyAlignment="0" applyProtection="0"/>
    <xf numFmtId="0" fontId="83" fillId="0" borderId="0"/>
    <xf numFmtId="43" fontId="83" fillId="0" borderId="0" applyFont="0" applyFill="0" applyBorder="0" applyAlignment="0" applyProtection="0"/>
    <xf numFmtId="0" fontId="82" fillId="0" borderId="0"/>
    <xf numFmtId="43" fontId="82" fillId="0" borderId="0" applyFont="0" applyFill="0" applyBorder="0" applyAlignment="0" applyProtection="0"/>
    <xf numFmtId="0" fontId="81" fillId="0" borderId="0"/>
    <xf numFmtId="43" fontId="81" fillId="0" borderId="0" applyFont="0" applyFill="0" applyBorder="0" applyAlignment="0" applyProtection="0"/>
    <xf numFmtId="0" fontId="80" fillId="0" borderId="0"/>
    <xf numFmtId="43" fontId="80" fillId="0" borderId="0" applyFont="0" applyFill="0" applyBorder="0" applyAlignment="0" applyProtection="0"/>
    <xf numFmtId="0" fontId="79" fillId="0" borderId="0"/>
    <xf numFmtId="43" fontId="79" fillId="0" borderId="0" applyFont="0" applyFill="0" applyBorder="0" applyAlignment="0" applyProtection="0"/>
    <xf numFmtId="0" fontId="78" fillId="0" borderId="0"/>
    <xf numFmtId="43" fontId="78" fillId="0" borderId="0" applyFont="0" applyFill="0" applyBorder="0" applyAlignment="0" applyProtection="0"/>
    <xf numFmtId="0" fontId="77" fillId="0" borderId="0"/>
    <xf numFmtId="43" fontId="77" fillId="0" borderId="0" applyFont="0" applyFill="0" applyBorder="0" applyAlignment="0" applyProtection="0"/>
    <xf numFmtId="0" fontId="76" fillId="0" borderId="0"/>
    <xf numFmtId="43" fontId="76" fillId="0" borderId="0" applyFont="0" applyFill="0" applyBorder="0" applyAlignment="0" applyProtection="0"/>
    <xf numFmtId="0" fontId="75" fillId="0" borderId="0"/>
    <xf numFmtId="43" fontId="75" fillId="0" borderId="0" applyFont="0" applyFill="0" applyBorder="0" applyAlignment="0" applyProtection="0"/>
    <xf numFmtId="0" fontId="74" fillId="0" borderId="0"/>
    <xf numFmtId="43" fontId="74" fillId="0" borderId="0" applyFont="0" applyFill="0" applyBorder="0" applyAlignment="0" applyProtection="0"/>
    <xf numFmtId="0" fontId="73" fillId="0" borderId="0"/>
    <xf numFmtId="43" fontId="73" fillId="0" borderId="0" applyFont="0" applyFill="0" applyBorder="0" applyAlignment="0" applyProtection="0"/>
    <xf numFmtId="0" fontId="72" fillId="0" borderId="0"/>
    <xf numFmtId="43" fontId="72" fillId="0" borderId="0" applyFont="0" applyFill="0" applyBorder="0" applyAlignment="0" applyProtection="0"/>
    <xf numFmtId="0" fontId="71" fillId="0" borderId="0"/>
    <xf numFmtId="43" fontId="71" fillId="0" borderId="0" applyFont="0" applyFill="0" applyBorder="0" applyAlignment="0" applyProtection="0"/>
    <xf numFmtId="0" fontId="70" fillId="0" borderId="0"/>
    <xf numFmtId="43" fontId="70" fillId="0" borderId="0" applyFont="0" applyFill="0" applyBorder="0" applyAlignment="0" applyProtection="0"/>
    <xf numFmtId="0" fontId="69" fillId="0" borderId="0"/>
    <xf numFmtId="43" fontId="69" fillId="0" borderId="0" applyFont="0" applyFill="0" applyBorder="0" applyAlignment="0" applyProtection="0"/>
    <xf numFmtId="0" fontId="68" fillId="0" borderId="0"/>
    <xf numFmtId="43" fontId="68" fillId="0" borderId="0" applyFont="0" applyFill="0" applyBorder="0" applyAlignment="0" applyProtection="0"/>
    <xf numFmtId="0" fontId="67" fillId="0" borderId="0"/>
    <xf numFmtId="43" fontId="67" fillId="0" borderId="0" applyFont="0" applyFill="0" applyBorder="0" applyAlignment="0" applyProtection="0"/>
    <xf numFmtId="0" fontId="66" fillId="0" borderId="0"/>
    <xf numFmtId="43" fontId="66" fillId="0" borderId="0" applyFont="0" applyFill="0" applyBorder="0" applyAlignment="0" applyProtection="0"/>
    <xf numFmtId="0" fontId="65" fillId="0" borderId="0"/>
    <xf numFmtId="43" fontId="65" fillId="0" borderId="0" applyFont="0" applyFill="0" applyBorder="0" applyAlignment="0" applyProtection="0"/>
    <xf numFmtId="0" fontId="64" fillId="0" borderId="0"/>
    <xf numFmtId="43" fontId="64" fillId="0" borderId="0" applyFont="0" applyFill="0" applyBorder="0" applyAlignment="0" applyProtection="0"/>
    <xf numFmtId="0" fontId="63" fillId="0" borderId="0"/>
    <xf numFmtId="43" fontId="63" fillId="0" borderId="0" applyFont="0" applyFill="0" applyBorder="0" applyAlignment="0" applyProtection="0"/>
    <xf numFmtId="0" fontId="62" fillId="0" borderId="0"/>
    <xf numFmtId="43" fontId="62" fillId="0" borderId="0" applyFont="0" applyFill="0" applyBorder="0" applyAlignment="0" applyProtection="0"/>
    <xf numFmtId="0" fontId="61" fillId="0" borderId="0"/>
    <xf numFmtId="43" fontId="61" fillId="0" borderId="0" applyFont="0" applyFill="0" applyBorder="0" applyAlignment="0" applyProtection="0"/>
    <xf numFmtId="0" fontId="60" fillId="0" borderId="0"/>
    <xf numFmtId="43" fontId="60" fillId="0" borderId="0" applyFont="0" applyFill="0" applyBorder="0" applyAlignment="0" applyProtection="0"/>
    <xf numFmtId="0" fontId="59" fillId="0" borderId="0"/>
    <xf numFmtId="43" fontId="59" fillId="0" borderId="0" applyFont="0" applyFill="0" applyBorder="0" applyAlignment="0" applyProtection="0"/>
    <xf numFmtId="0" fontId="58" fillId="0" borderId="0"/>
    <xf numFmtId="43" fontId="58" fillId="0" borderId="0" applyFont="0" applyFill="0" applyBorder="0" applyAlignment="0" applyProtection="0"/>
    <xf numFmtId="0" fontId="57" fillId="0" borderId="0"/>
    <xf numFmtId="43" fontId="57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0" fontId="55" fillId="0" borderId="0"/>
    <xf numFmtId="43" fontId="55" fillId="0" borderId="0" applyFont="0" applyFill="0" applyBorder="0" applyAlignment="0" applyProtection="0"/>
    <xf numFmtId="0" fontId="54" fillId="0" borderId="0"/>
    <xf numFmtId="43" fontId="54" fillId="0" borderId="0" applyFont="0" applyFill="0" applyBorder="0" applyAlignment="0" applyProtection="0"/>
    <xf numFmtId="0" fontId="53" fillId="0" borderId="0"/>
    <xf numFmtId="43" fontId="53" fillId="0" borderId="0" applyFont="0" applyFill="0" applyBorder="0" applyAlignment="0" applyProtection="0"/>
    <xf numFmtId="0" fontId="52" fillId="0" borderId="0"/>
    <xf numFmtId="43" fontId="52" fillId="0" borderId="0" applyFont="0" applyFill="0" applyBorder="0" applyAlignment="0" applyProtection="0"/>
    <xf numFmtId="0" fontId="51" fillId="0" borderId="0"/>
    <xf numFmtId="43" fontId="51" fillId="0" borderId="0" applyFont="0" applyFill="0" applyBorder="0" applyAlignment="0" applyProtection="0"/>
    <xf numFmtId="0" fontId="50" fillId="0" borderId="0"/>
    <xf numFmtId="43" fontId="50" fillId="0" borderId="0" applyFont="0" applyFill="0" applyBorder="0" applyAlignment="0" applyProtection="0"/>
    <xf numFmtId="0" fontId="49" fillId="0" borderId="0"/>
    <xf numFmtId="43" fontId="49" fillId="0" borderId="0" applyFont="0" applyFill="0" applyBorder="0" applyAlignment="0" applyProtection="0"/>
    <xf numFmtId="0" fontId="48" fillId="0" borderId="0"/>
    <xf numFmtId="43" fontId="48" fillId="0" borderId="0" applyFont="0" applyFill="0" applyBorder="0" applyAlignment="0" applyProtection="0"/>
    <xf numFmtId="0" fontId="47" fillId="0" borderId="0"/>
    <xf numFmtId="43" fontId="47" fillId="0" borderId="0" applyFont="0" applyFill="0" applyBorder="0" applyAlignment="0" applyProtection="0"/>
    <xf numFmtId="0" fontId="46" fillId="0" borderId="0"/>
    <xf numFmtId="43" fontId="46" fillId="0" borderId="0" applyFont="0" applyFill="0" applyBorder="0" applyAlignment="0" applyProtection="0"/>
    <xf numFmtId="0" fontId="45" fillId="0" borderId="0"/>
    <xf numFmtId="43" fontId="45" fillId="0" borderId="0" applyFont="0" applyFill="0" applyBorder="0" applyAlignment="0" applyProtection="0"/>
    <xf numFmtId="0" fontId="44" fillId="0" borderId="0"/>
    <xf numFmtId="43" fontId="44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42" fillId="0" borderId="0"/>
    <xf numFmtId="43" fontId="42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6" fillId="0" borderId="0"/>
    <xf numFmtId="0" fontId="115" fillId="0" borderId="0">
      <protection locked="0"/>
    </xf>
    <xf numFmtId="43" fontId="16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110" fillId="0" borderId="22" xfId="0" applyFont="1" applyBorder="1" applyAlignment="1">
      <alignment horizontal="left" vertical="center"/>
    </xf>
    <xf numFmtId="0" fontId="111" fillId="0" borderId="15" xfId="0" applyFont="1" applyBorder="1" applyAlignment="1">
      <alignment horizontal="left" vertical="center"/>
    </xf>
    <xf numFmtId="0" fontId="111" fillId="0" borderId="22" xfId="0" applyFont="1" applyBorder="1" applyAlignment="1">
      <alignment horizontal="center" vertical="center"/>
    </xf>
    <xf numFmtId="0" fontId="111" fillId="0" borderId="17" xfId="0" applyFont="1" applyBorder="1" applyAlignment="1">
      <alignment horizontal="left" vertical="center"/>
    </xf>
    <xf numFmtId="0" fontId="112" fillId="0" borderId="18" xfId="0" applyFont="1" applyBorder="1" applyAlignment="1">
      <alignment horizontal="right" vertical="center"/>
    </xf>
    <xf numFmtId="0" fontId="113" fillId="0" borderId="1" xfId="0" applyFont="1" applyBorder="1" applyAlignment="1">
      <alignment horizontal="left" vertical="center"/>
    </xf>
    <xf numFmtId="0" fontId="112" fillId="0" borderId="18" xfId="0" applyFont="1" applyBorder="1" applyAlignment="1">
      <alignment horizontal="center" vertical="center"/>
    </xf>
    <xf numFmtId="0" fontId="113" fillId="0" borderId="19" xfId="0" applyFont="1" applyBorder="1" applyAlignment="1">
      <alignment horizontal="center" vertical="center"/>
    </xf>
    <xf numFmtId="9" fontId="113" fillId="0" borderId="19" xfId="0" applyNumberFormat="1" applyFont="1" applyBorder="1" applyAlignment="1">
      <alignment horizontal="center" vertical="center"/>
    </xf>
    <xf numFmtId="0" fontId="112" fillId="0" borderId="18" xfId="0" applyFont="1" applyBorder="1" applyAlignment="1">
      <alignment horizontal="left" vertical="center"/>
    </xf>
    <xf numFmtId="9" fontId="114" fillId="0" borderId="19" xfId="0" applyNumberFormat="1" applyFont="1" applyBorder="1" applyAlignment="1">
      <alignment horizontal="right" vertical="center"/>
    </xf>
    <xf numFmtId="0" fontId="116" fillId="0" borderId="14" xfId="198" applyFont="1" applyBorder="1" applyAlignment="1">
      <alignment horizontal="center"/>
    </xf>
    <xf numFmtId="0" fontId="116" fillId="0" borderId="15" xfId="198" applyFont="1" applyBorder="1" applyAlignment="1">
      <alignment horizontal="center"/>
    </xf>
    <xf numFmtId="0" fontId="116" fillId="0" borderId="17" xfId="198" applyFont="1" applyBorder="1" applyAlignment="1">
      <alignment horizontal="center"/>
    </xf>
    <xf numFmtId="0" fontId="111" fillId="0" borderId="14" xfId="0" applyFont="1" applyBorder="1" applyAlignment="1">
      <alignment horizontal="center" vertical="center"/>
    </xf>
    <xf numFmtId="0" fontId="111" fillId="0" borderId="15" xfId="0" applyFont="1" applyBorder="1" applyAlignment="1">
      <alignment horizontal="center" vertical="center"/>
    </xf>
    <xf numFmtId="0" fontId="111" fillId="0" borderId="17" xfId="0" applyFont="1" applyBorder="1" applyAlignment="1">
      <alignment horizontal="center" vertical="center"/>
    </xf>
    <xf numFmtId="0" fontId="107" fillId="0" borderId="20" xfId="210" applyFont="1" applyBorder="1" applyAlignment="1">
      <alignment horizontal="center"/>
    </xf>
    <xf numFmtId="0" fontId="107" fillId="0" borderId="3" xfId="210" applyFont="1" applyBorder="1" applyAlignment="1">
      <alignment horizontal="center"/>
    </xf>
    <xf numFmtId="0" fontId="107" fillId="0" borderId="4" xfId="210" applyFont="1" applyBorder="1" applyAlignment="1">
      <alignment horizontal="center"/>
    </xf>
    <xf numFmtId="0" fontId="1" fillId="0" borderId="0" xfId="210"/>
    <xf numFmtId="0" fontId="107" fillId="0" borderId="5" xfId="210" applyFont="1" applyBorder="1" applyAlignment="1">
      <alignment horizontal="center" vertical="center"/>
    </xf>
    <xf numFmtId="0" fontId="107" fillId="0" borderId="2" xfId="210" applyFont="1" applyBorder="1" applyAlignment="1">
      <alignment horizontal="center" vertical="center"/>
    </xf>
    <xf numFmtId="0" fontId="107" fillId="0" borderId="2" xfId="210" applyFont="1" applyBorder="1" applyAlignment="1">
      <alignment horizontal="center" vertical="center"/>
    </xf>
    <xf numFmtId="0" fontId="107" fillId="0" borderId="2" xfId="210" applyFont="1" applyBorder="1" applyAlignment="1">
      <alignment horizontal="center"/>
    </xf>
    <xf numFmtId="0" fontId="107" fillId="0" borderId="2" xfId="210" applyFont="1" applyBorder="1" applyAlignment="1">
      <alignment horizontal="center" vertical="center" wrapText="1"/>
    </xf>
    <xf numFmtId="0" fontId="107" fillId="0" borderId="10" xfId="210" applyFont="1" applyBorder="1" applyAlignment="1">
      <alignment horizontal="center"/>
    </xf>
    <xf numFmtId="0" fontId="107" fillId="0" borderId="2" xfId="210" applyFont="1" applyBorder="1" applyAlignment="1">
      <alignment horizontal="center"/>
    </xf>
    <xf numFmtId="0" fontId="107" fillId="0" borderId="10" xfId="210" applyFont="1" applyBorder="1" applyAlignment="1">
      <alignment horizontal="center"/>
    </xf>
    <xf numFmtId="0" fontId="106" fillId="0" borderId="5" xfId="210" applyFont="1" applyBorder="1" applyAlignment="1">
      <alignment horizontal="center" vertical="center"/>
    </xf>
    <xf numFmtId="0" fontId="108" fillId="0" borderId="2" xfId="210" applyFont="1" applyBorder="1" applyAlignment="1">
      <alignment horizontal="center" vertical="center"/>
    </xf>
    <xf numFmtId="2" fontId="108" fillId="0" borderId="2" xfId="210" applyNumberFormat="1" applyFont="1" applyBorder="1" applyAlignment="1">
      <alignment horizontal="center" vertical="center"/>
    </xf>
    <xf numFmtId="0" fontId="108" fillId="0" borderId="2" xfId="210" applyFont="1" applyBorder="1" applyAlignment="1">
      <alignment horizontal="center" vertical="center"/>
    </xf>
    <xf numFmtId="43" fontId="108" fillId="0" borderId="2" xfId="211" applyFont="1" applyBorder="1" applyAlignment="1">
      <alignment horizontal="center" vertical="center"/>
    </xf>
    <xf numFmtId="43" fontId="106" fillId="0" borderId="10" xfId="211" applyFont="1" applyBorder="1"/>
    <xf numFmtId="0" fontId="109" fillId="0" borderId="2" xfId="210" applyFont="1" applyBorder="1" applyAlignment="1">
      <alignment horizontal="center" vertical="center"/>
    </xf>
    <xf numFmtId="43" fontId="109" fillId="0" borderId="2" xfId="211" applyFont="1" applyBorder="1" applyAlignment="1">
      <alignment horizontal="center" vertical="center"/>
    </xf>
    <xf numFmtId="43" fontId="107" fillId="0" borderId="10" xfId="211" applyFont="1" applyBorder="1"/>
    <xf numFmtId="0" fontId="108" fillId="0" borderId="9" xfId="210" applyFont="1" applyBorder="1" applyAlignment="1">
      <alignment horizontal="center" vertical="center"/>
    </xf>
    <xf numFmtId="43" fontId="108" fillId="0" borderId="2" xfId="211" applyFont="1" applyBorder="1" applyAlignment="1">
      <alignment vertical="center"/>
    </xf>
    <xf numFmtId="0" fontId="108" fillId="0" borderId="6" xfId="210" applyFont="1" applyBorder="1" applyAlignment="1">
      <alignment horizontal="center" vertical="center"/>
    </xf>
    <xf numFmtId="0" fontId="108" fillId="0" borderId="7" xfId="210" applyFont="1" applyBorder="1" applyAlignment="1">
      <alignment horizontal="center" vertical="center"/>
    </xf>
    <xf numFmtId="0" fontId="106" fillId="0" borderId="5" xfId="210" applyFont="1" applyBorder="1" applyAlignment="1">
      <alignment horizontal="center" vertical="center"/>
    </xf>
    <xf numFmtId="0" fontId="108" fillId="0" borderId="2" xfId="210" applyFont="1" applyBorder="1" applyAlignment="1">
      <alignment horizontal="center"/>
    </xf>
    <xf numFmtId="0" fontId="109" fillId="0" borderId="2" xfId="210" applyFont="1" applyBorder="1" applyAlignment="1">
      <alignment horizontal="center"/>
    </xf>
    <xf numFmtId="43" fontId="109" fillId="0" borderId="2" xfId="211" applyFont="1" applyBorder="1" applyAlignment="1">
      <alignment vertical="center"/>
    </xf>
    <xf numFmtId="0" fontId="106" fillId="0" borderId="8" xfId="210" applyFont="1" applyBorder="1" applyAlignment="1">
      <alignment horizontal="center" vertical="center"/>
    </xf>
    <xf numFmtId="164" fontId="108" fillId="2" borderId="9" xfId="210" applyNumberFormat="1" applyFont="1" applyFill="1" applyBorder="1" applyAlignment="1">
      <alignment horizontal="center" vertical="center"/>
    </xf>
    <xf numFmtId="2" fontId="108" fillId="2" borderId="9" xfId="210" applyNumberFormat="1" applyFont="1" applyFill="1" applyBorder="1" applyAlignment="1">
      <alignment horizontal="center" vertical="center"/>
    </xf>
    <xf numFmtId="43" fontId="108" fillId="0" borderId="2" xfId="211" applyFont="1" applyBorder="1" applyAlignment="1">
      <alignment horizontal="center"/>
    </xf>
    <xf numFmtId="0" fontId="106" fillId="0" borderId="16" xfId="210" applyFont="1" applyBorder="1" applyAlignment="1">
      <alignment horizontal="center" vertical="center"/>
    </xf>
    <xf numFmtId="164" fontId="108" fillId="2" borderId="6" xfId="210" applyNumberFormat="1" applyFont="1" applyFill="1" applyBorder="1" applyAlignment="1">
      <alignment horizontal="center" vertical="center"/>
    </xf>
    <xf numFmtId="2" fontId="108" fillId="2" borderId="6" xfId="210" applyNumberFormat="1" applyFont="1" applyFill="1" applyBorder="1" applyAlignment="1">
      <alignment horizontal="center" vertical="center"/>
    </xf>
    <xf numFmtId="0" fontId="106" fillId="0" borderId="21" xfId="210" applyFont="1" applyBorder="1" applyAlignment="1">
      <alignment horizontal="center" vertical="center"/>
    </xf>
    <xf numFmtId="164" fontId="108" fillId="2" borderId="7" xfId="210" applyNumberFormat="1" applyFont="1" applyFill="1" applyBorder="1" applyAlignment="1">
      <alignment horizontal="center" vertical="center"/>
    </xf>
    <xf numFmtId="2" fontId="108" fillId="2" borderId="7" xfId="210" applyNumberFormat="1" applyFont="1" applyFill="1" applyBorder="1" applyAlignment="1">
      <alignment horizontal="center" vertical="center"/>
    </xf>
    <xf numFmtId="2" fontId="108" fillId="0" borderId="9" xfId="210" applyNumberFormat="1" applyFont="1" applyBorder="1" applyAlignment="1">
      <alignment horizontal="center" vertical="center"/>
    </xf>
    <xf numFmtId="2" fontId="108" fillId="0" borderId="6" xfId="210" applyNumberFormat="1" applyFont="1" applyBorder="1" applyAlignment="1">
      <alignment horizontal="center" vertical="center"/>
    </xf>
    <xf numFmtId="2" fontId="108" fillId="0" borderId="7" xfId="210" applyNumberFormat="1" applyFont="1" applyBorder="1" applyAlignment="1">
      <alignment horizontal="center" vertical="center"/>
    </xf>
    <xf numFmtId="43" fontId="109" fillId="0" borderId="2" xfId="211" applyFont="1" applyBorder="1" applyAlignment="1">
      <alignment horizontal="center"/>
    </xf>
    <xf numFmtId="0" fontId="107" fillId="0" borderId="11" xfId="210" applyFont="1" applyBorder="1" applyAlignment="1">
      <alignment horizontal="center"/>
    </xf>
    <xf numFmtId="0" fontId="107" fillId="0" borderId="12" xfId="210" applyFont="1" applyBorder="1" applyAlignment="1">
      <alignment horizontal="center"/>
    </xf>
    <xf numFmtId="2" fontId="107" fillId="0" borderId="12" xfId="210" applyNumberFormat="1" applyFont="1" applyBorder="1"/>
    <xf numFmtId="0" fontId="107" fillId="0" borderId="12" xfId="210" applyFont="1" applyBorder="1"/>
    <xf numFmtId="0" fontId="107" fillId="0" borderId="12" xfId="210" applyFont="1" applyBorder="1" applyAlignment="1">
      <alignment horizontal="center"/>
    </xf>
    <xf numFmtId="43" fontId="107" fillId="0" borderId="12" xfId="211" applyFont="1" applyBorder="1" applyAlignment="1">
      <alignment horizontal="center"/>
    </xf>
    <xf numFmtId="43" fontId="107" fillId="0" borderId="13" xfId="211" applyFont="1" applyBorder="1"/>
    <xf numFmtId="43" fontId="1" fillId="0" borderId="0" xfId="210" applyNumberFormat="1"/>
    <xf numFmtId="2" fontId="106" fillId="0" borderId="2" xfId="210" applyNumberFormat="1" applyFont="1" applyBorder="1" applyAlignment="1">
      <alignment horizontal="center" vertical="center"/>
    </xf>
    <xf numFmtId="43" fontId="106" fillId="0" borderId="0" xfId="210" applyNumberFormat="1" applyFont="1"/>
    <xf numFmtId="2" fontId="107" fillId="0" borderId="12" xfId="210" applyNumberFormat="1" applyFont="1" applyBorder="1" applyAlignment="1">
      <alignment horizontal="center"/>
    </xf>
    <xf numFmtId="0" fontId="117" fillId="0" borderId="0" xfId="210" applyFont="1"/>
  </cellXfs>
  <cellStyles count="212">
    <cellStyle name="Comma 10" xfId="20"/>
    <cellStyle name="Comma 100" xfId="201"/>
    <cellStyle name="Comma 101" xfId="203"/>
    <cellStyle name="Comma 102" xfId="205"/>
    <cellStyle name="Comma 103" xfId="207"/>
    <cellStyle name="Comma 104" xfId="209"/>
    <cellStyle name="Comma 105" xfId="211"/>
    <cellStyle name="Comma 11" xfId="22"/>
    <cellStyle name="Comma 12" xfId="24"/>
    <cellStyle name="Comma 13" xfId="26"/>
    <cellStyle name="Comma 14" xfId="28"/>
    <cellStyle name="Comma 15" xfId="30"/>
    <cellStyle name="Comma 16" xfId="32"/>
    <cellStyle name="Comma 17" xfId="34"/>
    <cellStyle name="Comma 18" xfId="36"/>
    <cellStyle name="Comma 19" xfId="38"/>
    <cellStyle name="Comma 2" xfId="4"/>
    <cellStyle name="Comma 20" xfId="40"/>
    <cellStyle name="Comma 21" xfId="42"/>
    <cellStyle name="Comma 22" xfId="44"/>
    <cellStyle name="Comma 23" xfId="46"/>
    <cellStyle name="Comma 24" xfId="48"/>
    <cellStyle name="Comma 25" xfId="50"/>
    <cellStyle name="Comma 26" xfId="52"/>
    <cellStyle name="Comma 27" xfId="54"/>
    <cellStyle name="Comma 28" xfId="56"/>
    <cellStyle name="Comma 29" xfId="58"/>
    <cellStyle name="Comma 3" xfId="6"/>
    <cellStyle name="Comma 30" xfId="60"/>
    <cellStyle name="Comma 31" xfId="62"/>
    <cellStyle name="Comma 32" xfId="64"/>
    <cellStyle name="Comma 33" xfId="66"/>
    <cellStyle name="Comma 34" xfId="68"/>
    <cellStyle name="Comma 35" xfId="70"/>
    <cellStyle name="Comma 36" xfId="72"/>
    <cellStyle name="Comma 37" xfId="74"/>
    <cellStyle name="Comma 38" xfId="76"/>
    <cellStyle name="Comma 39" xfId="78"/>
    <cellStyle name="Comma 4" xfId="8"/>
    <cellStyle name="Comma 40" xfId="80"/>
    <cellStyle name="Comma 41" xfId="82"/>
    <cellStyle name="Comma 42" xfId="84"/>
    <cellStyle name="Comma 43" xfId="86"/>
    <cellStyle name="Comma 44" xfId="88"/>
    <cellStyle name="Comma 45" xfId="90"/>
    <cellStyle name="Comma 46" xfId="92"/>
    <cellStyle name="Comma 47" xfId="94"/>
    <cellStyle name="Comma 48" xfId="96"/>
    <cellStyle name="Comma 49" xfId="98"/>
    <cellStyle name="Comma 5" xfId="10"/>
    <cellStyle name="Comma 50" xfId="100"/>
    <cellStyle name="Comma 51" xfId="102"/>
    <cellStyle name="Comma 52" xfId="104"/>
    <cellStyle name="Comma 53" xfId="106"/>
    <cellStyle name="Comma 54" xfId="108"/>
    <cellStyle name="Comma 55" xfId="110"/>
    <cellStyle name="Comma 56" xfId="112"/>
    <cellStyle name="Comma 57" xfId="114"/>
    <cellStyle name="Comma 58" xfId="116"/>
    <cellStyle name="Comma 59" xfId="118"/>
    <cellStyle name="Comma 6" xfId="12"/>
    <cellStyle name="Comma 60" xfId="120"/>
    <cellStyle name="Comma 61" xfId="122"/>
    <cellStyle name="Comma 62" xfId="124"/>
    <cellStyle name="Comma 63" xfId="126"/>
    <cellStyle name="Comma 64" xfId="128"/>
    <cellStyle name="Comma 65" xfId="130"/>
    <cellStyle name="Comma 66" xfId="132"/>
    <cellStyle name="Comma 67" xfId="134"/>
    <cellStyle name="Comma 68" xfId="136"/>
    <cellStyle name="Comma 69" xfId="138"/>
    <cellStyle name="Comma 7" xfId="14"/>
    <cellStyle name="Comma 70" xfId="140"/>
    <cellStyle name="Comma 71" xfId="142"/>
    <cellStyle name="Comma 72" xfId="144"/>
    <cellStyle name="Comma 73" xfId="146"/>
    <cellStyle name="Comma 74" xfId="148"/>
    <cellStyle name="Comma 75" xfId="150"/>
    <cellStyle name="Comma 76" xfId="152"/>
    <cellStyle name="Comma 77" xfId="154"/>
    <cellStyle name="Comma 78" xfId="156"/>
    <cellStyle name="Comma 79" xfId="158"/>
    <cellStyle name="Comma 8" xfId="16"/>
    <cellStyle name="Comma 80" xfId="160"/>
    <cellStyle name="Comma 81" xfId="162"/>
    <cellStyle name="Comma 82" xfId="164"/>
    <cellStyle name="Comma 83" xfId="166"/>
    <cellStyle name="Comma 84" xfId="168"/>
    <cellStyle name="Comma 85" xfId="170"/>
    <cellStyle name="Comma 86" xfId="172"/>
    <cellStyle name="Comma 87" xfId="174"/>
    <cellStyle name="Comma 88" xfId="176"/>
    <cellStyle name="Comma 89" xfId="178"/>
    <cellStyle name="Comma 9" xfId="18"/>
    <cellStyle name="Comma 90" xfId="181"/>
    <cellStyle name="Comma 91" xfId="183"/>
    <cellStyle name="Comma 92" xfId="185"/>
    <cellStyle name="Comma 93" xfId="187"/>
    <cellStyle name="Comma 94" xfId="189"/>
    <cellStyle name="Comma 95" xfId="191"/>
    <cellStyle name="Comma 96" xfId="193"/>
    <cellStyle name="Comma 97" xfId="195"/>
    <cellStyle name="Comma 98" xfId="197"/>
    <cellStyle name="Comma 99" xfId="199"/>
    <cellStyle name="Normal" xfId="0" builtinId="0"/>
    <cellStyle name="Normal 10" xfId="19"/>
    <cellStyle name="Normal 100" xfId="200"/>
    <cellStyle name="Normal 101" xfId="202"/>
    <cellStyle name="Normal 102" xfId="204"/>
    <cellStyle name="Normal 103" xfId="206"/>
    <cellStyle name="Normal 104" xfId="208"/>
    <cellStyle name="Normal 105" xfId="210"/>
    <cellStyle name="Normal 11" xfId="21"/>
    <cellStyle name="Normal 12" xfId="23"/>
    <cellStyle name="Normal 13" xfId="25"/>
    <cellStyle name="Normal 14" xfId="27"/>
    <cellStyle name="Normal 15" xfId="29"/>
    <cellStyle name="Normal 16" xfId="31"/>
    <cellStyle name="Normal 17" xfId="33"/>
    <cellStyle name="Normal 18" xfId="35"/>
    <cellStyle name="Normal 19" xfId="37"/>
    <cellStyle name="Normal 2" xfId="3"/>
    <cellStyle name="Normal 2 2 2" xfId="180"/>
    <cellStyle name="Normal 2 3" xfId="1"/>
    <cellStyle name="Normal 20" xfId="39"/>
    <cellStyle name="Normal 21" xfId="41"/>
    <cellStyle name="Normal 22" xfId="43"/>
    <cellStyle name="Normal 23" xfId="45"/>
    <cellStyle name="Normal 24" xfId="47"/>
    <cellStyle name="Normal 25" xfId="49"/>
    <cellStyle name="Normal 26" xfId="51"/>
    <cellStyle name="Normal 27" xfId="53"/>
    <cellStyle name="Normal 28" xfId="55"/>
    <cellStyle name="Normal 29" xfId="57"/>
    <cellStyle name="Normal 3" xfId="5"/>
    <cellStyle name="Normal 30" xfId="59"/>
    <cellStyle name="Normal 31" xfId="61"/>
    <cellStyle name="Normal 32" xfId="63"/>
    <cellStyle name="Normal 33" xfId="65"/>
    <cellStyle name="Normal 34" xfId="67"/>
    <cellStyle name="Normal 35" xfId="69"/>
    <cellStyle name="Normal 36" xfId="71"/>
    <cellStyle name="Normal 37" xfId="73"/>
    <cellStyle name="Normal 38" xfId="75"/>
    <cellStyle name="Normal 39" xfId="77"/>
    <cellStyle name="Normal 4" xfId="7"/>
    <cellStyle name="Normal 40" xfId="79"/>
    <cellStyle name="Normal 41" xfId="81"/>
    <cellStyle name="Normal 42" xfId="83"/>
    <cellStyle name="Normal 43" xfId="85"/>
    <cellStyle name="Normal 44" xfId="87"/>
    <cellStyle name="Normal 45" xfId="89"/>
    <cellStyle name="Normal 46" xfId="91"/>
    <cellStyle name="Normal 47" xfId="93"/>
    <cellStyle name="Normal 48" xfId="95"/>
    <cellStyle name="Normal 49" xfId="97"/>
    <cellStyle name="Normal 5" xfId="9"/>
    <cellStyle name="Normal 50" xfId="99"/>
    <cellStyle name="Normal 51" xfId="101"/>
    <cellStyle name="Normal 52" xfId="103"/>
    <cellStyle name="Normal 53" xfId="105"/>
    <cellStyle name="Normal 54" xfId="107"/>
    <cellStyle name="Normal 55" xfId="109"/>
    <cellStyle name="Normal 56" xfId="111"/>
    <cellStyle name="Normal 57" xfId="113"/>
    <cellStyle name="Normal 58" xfId="115"/>
    <cellStyle name="Normal 59" xfId="117"/>
    <cellStyle name="Normal 6" xfId="11"/>
    <cellStyle name="Normal 60" xfId="119"/>
    <cellStyle name="Normal 61" xfId="121"/>
    <cellStyle name="Normal 62" xfId="123"/>
    <cellStyle name="Normal 63" xfId="125"/>
    <cellStyle name="Normal 64" xfId="127"/>
    <cellStyle name="Normal 65" xfId="129"/>
    <cellStyle name="Normal 66" xfId="131"/>
    <cellStyle name="Normal 67" xfId="133"/>
    <cellStyle name="Normal 68" xfId="135"/>
    <cellStyle name="Normal 69" xfId="137"/>
    <cellStyle name="Normal 7" xfId="13"/>
    <cellStyle name="Normal 70" xfId="139"/>
    <cellStyle name="Normal 71" xfId="141"/>
    <cellStyle name="Normal 72" xfId="143"/>
    <cellStyle name="Normal 73" xfId="145"/>
    <cellStyle name="Normal 74" xfId="147"/>
    <cellStyle name="Normal 75" xfId="149"/>
    <cellStyle name="Normal 76" xfId="151"/>
    <cellStyle name="Normal 77" xfId="153"/>
    <cellStyle name="Normal 78" xfId="155"/>
    <cellStyle name="Normal 79" xfId="157"/>
    <cellStyle name="Normal 8" xfId="15"/>
    <cellStyle name="Normal 80" xfId="159"/>
    <cellStyle name="Normal 81" xfId="161"/>
    <cellStyle name="Normal 82" xfId="163"/>
    <cellStyle name="Normal 83" xfId="165"/>
    <cellStyle name="Normal 84" xfId="167"/>
    <cellStyle name="Normal 85" xfId="169"/>
    <cellStyle name="Normal 86" xfId="171"/>
    <cellStyle name="Normal 87" xfId="173"/>
    <cellStyle name="Normal 88" xfId="175"/>
    <cellStyle name="Normal 89" xfId="177"/>
    <cellStyle name="Normal 9" xfId="17"/>
    <cellStyle name="Normal 90" xfId="179"/>
    <cellStyle name="Normal 91" xfId="182"/>
    <cellStyle name="Normal 92" xfId="184"/>
    <cellStyle name="Normal 93" xfId="186"/>
    <cellStyle name="Normal 94" xfId="188"/>
    <cellStyle name="Normal 95" xfId="190"/>
    <cellStyle name="Normal 96" xfId="192"/>
    <cellStyle name="Normal 97" xfId="194"/>
    <cellStyle name="Normal 98" xfId="196"/>
    <cellStyle name="Normal 99" xfId="198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tabSelected="1" topLeftCell="E1" zoomScaleNormal="100" workbookViewId="0">
      <selection activeCell="H11" sqref="H11"/>
    </sheetView>
  </sheetViews>
  <sheetFormatPr defaultRowHeight="14.5"/>
  <cols>
    <col min="1" max="1" width="8.6640625" style="21"/>
    <col min="2" max="2" width="17" style="21" customWidth="1"/>
    <col min="3" max="3" width="16.75" style="21" customWidth="1"/>
    <col min="4" max="4" width="17.83203125" style="21" customWidth="1"/>
    <col min="5" max="5" width="26.25" style="21" customWidth="1"/>
    <col min="6" max="6" width="23.4140625" style="21" customWidth="1"/>
    <col min="7" max="7" width="20.25" style="21" customWidth="1"/>
    <col min="8" max="8" width="20.5" style="21" customWidth="1"/>
    <col min="9" max="9" width="22.75" style="21" customWidth="1"/>
    <col min="10" max="10" width="20.75" style="21" customWidth="1"/>
    <col min="11" max="11" width="20.83203125" style="21" customWidth="1"/>
    <col min="12" max="12" width="8.6640625" style="21"/>
    <col min="13" max="13" width="4.58203125" style="21" customWidth="1"/>
    <col min="14" max="14" width="24.33203125" style="21" bestFit="1" customWidth="1"/>
    <col min="15" max="15" width="22.08203125" style="21" bestFit="1" customWidth="1"/>
    <col min="16" max="16" width="28.4140625" style="21" bestFit="1" customWidth="1"/>
    <col min="17" max="17" width="20.4140625" style="21" bestFit="1" customWidth="1"/>
    <col min="18" max="16384" width="8.6640625" style="21"/>
  </cols>
  <sheetData>
    <row r="1" spans="1:17" ht="26.5" thickBot="1">
      <c r="E1" s="72" t="s">
        <v>105</v>
      </c>
    </row>
    <row r="2" spans="1:17" ht="20" thickBot="1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20"/>
      <c r="M2" s="12" t="s">
        <v>104</v>
      </c>
      <c r="N2" s="13"/>
      <c r="O2" s="13"/>
      <c r="P2" s="13"/>
      <c r="Q2" s="14"/>
    </row>
    <row r="3" spans="1:17" ht="16" thickBot="1">
      <c r="A3" s="22" t="s">
        <v>0</v>
      </c>
      <c r="B3" s="23" t="s">
        <v>50</v>
      </c>
      <c r="C3" s="24" t="s">
        <v>51</v>
      </c>
      <c r="D3" s="25" t="s">
        <v>52</v>
      </c>
      <c r="E3" s="26" t="s">
        <v>53</v>
      </c>
      <c r="F3" s="25" t="s">
        <v>54</v>
      </c>
      <c r="G3" s="25" t="s">
        <v>55</v>
      </c>
      <c r="H3" s="25" t="s">
        <v>56</v>
      </c>
      <c r="I3" s="25" t="s">
        <v>57</v>
      </c>
      <c r="J3" s="25" t="s">
        <v>58</v>
      </c>
      <c r="K3" s="27" t="s">
        <v>59</v>
      </c>
      <c r="M3" s="1" t="s">
        <v>0</v>
      </c>
      <c r="N3" s="2" t="s">
        <v>14</v>
      </c>
      <c r="O3" s="3" t="s">
        <v>102</v>
      </c>
      <c r="P3" s="4" t="s">
        <v>103</v>
      </c>
      <c r="Q3" s="4" t="s">
        <v>15</v>
      </c>
    </row>
    <row r="4" spans="1:17" ht="16.5" thickBot="1">
      <c r="A4" s="22"/>
      <c r="B4" s="23"/>
      <c r="C4" s="24" t="s">
        <v>60</v>
      </c>
      <c r="D4" s="25" t="s">
        <v>61</v>
      </c>
      <c r="E4" s="26"/>
      <c r="F4" s="25" t="s">
        <v>61</v>
      </c>
      <c r="G4" s="28" t="s">
        <v>60</v>
      </c>
      <c r="H4" s="28"/>
      <c r="I4" s="28"/>
      <c r="J4" s="28"/>
      <c r="K4" s="29"/>
      <c r="M4" s="5">
        <v>1</v>
      </c>
      <c r="N4" s="6" t="s">
        <v>16</v>
      </c>
      <c r="O4" s="7">
        <v>3500</v>
      </c>
      <c r="P4" s="8">
        <v>2072.88</v>
      </c>
      <c r="Q4" s="9">
        <v>0.59</v>
      </c>
    </row>
    <row r="5" spans="1:17" ht="16.5" thickBot="1">
      <c r="A5" s="30">
        <v>1</v>
      </c>
      <c r="B5" s="31" t="s">
        <v>2</v>
      </c>
      <c r="C5" s="32">
        <v>281.70999999999998</v>
      </c>
      <c r="D5" s="31">
        <v>70.099999999999994</v>
      </c>
      <c r="E5" s="33" t="s">
        <v>62</v>
      </c>
      <c r="F5" s="33">
        <v>25</v>
      </c>
      <c r="G5" s="34">
        <v>145</v>
      </c>
      <c r="H5" s="34">
        <v>145</v>
      </c>
      <c r="I5" s="34">
        <v>117.52016249027238</v>
      </c>
      <c r="J5" s="34">
        <f>H5-I5</f>
        <v>27.479837509727616</v>
      </c>
      <c r="K5" s="35">
        <f>IFERROR(((J5/I5)*100),0)</f>
        <v>23.383083317300752</v>
      </c>
      <c r="M5" s="5">
        <v>2</v>
      </c>
      <c r="N5" s="6" t="s">
        <v>17</v>
      </c>
      <c r="O5" s="7">
        <v>2217.6</v>
      </c>
      <c r="P5" s="8">
        <v>189</v>
      </c>
      <c r="Q5" s="9">
        <v>0.09</v>
      </c>
    </row>
    <row r="6" spans="1:17" ht="16.5" thickBot="1">
      <c r="A6" s="30"/>
      <c r="B6" s="31"/>
      <c r="C6" s="32"/>
      <c r="D6" s="31"/>
      <c r="E6" s="33" t="s">
        <v>63</v>
      </c>
      <c r="F6" s="33">
        <v>24</v>
      </c>
      <c r="G6" s="34">
        <v>60</v>
      </c>
      <c r="H6" s="34">
        <v>60</v>
      </c>
      <c r="I6" s="34">
        <v>58.758066666666664</v>
      </c>
      <c r="J6" s="34">
        <f t="shared" ref="J6:J16" si="0">H6-I6</f>
        <v>1.2419333333333356</v>
      </c>
      <c r="K6" s="35">
        <f t="shared" ref="K6:K32" si="1">IFERROR(((J6/I6)*100),0)</f>
        <v>2.1136388649047944</v>
      </c>
      <c r="M6" s="5">
        <v>3</v>
      </c>
      <c r="N6" s="6" t="s">
        <v>18</v>
      </c>
      <c r="O6" s="7">
        <v>2496.9</v>
      </c>
      <c r="P6" s="8">
        <v>1267</v>
      </c>
      <c r="Q6" s="9">
        <v>0.51</v>
      </c>
    </row>
    <row r="7" spans="1:17" ht="16.5" thickBot="1">
      <c r="A7" s="30"/>
      <c r="B7" s="31"/>
      <c r="C7" s="32"/>
      <c r="D7" s="31"/>
      <c r="E7" s="33" t="s">
        <v>6</v>
      </c>
      <c r="F7" s="33" t="s">
        <v>64</v>
      </c>
      <c r="G7" s="34">
        <v>35</v>
      </c>
      <c r="H7" s="34">
        <v>35</v>
      </c>
      <c r="I7" s="34">
        <f>H7*1.03</f>
        <v>36.050000000000004</v>
      </c>
      <c r="J7" s="34">
        <f t="shared" si="0"/>
        <v>-1.0500000000000043</v>
      </c>
      <c r="K7" s="35">
        <f t="shared" si="1"/>
        <v>-2.9126213592233126</v>
      </c>
      <c r="M7" s="5">
        <v>4</v>
      </c>
      <c r="N7" s="6" t="s">
        <v>3</v>
      </c>
      <c r="O7" s="7">
        <v>1415.19</v>
      </c>
      <c r="P7" s="8">
        <v>1795.489</v>
      </c>
      <c r="Q7" s="9">
        <v>1.27</v>
      </c>
    </row>
    <row r="8" spans="1:17" ht="16.5" thickBot="1">
      <c r="A8" s="30"/>
      <c r="B8" s="31"/>
      <c r="C8" s="32"/>
      <c r="D8" s="31"/>
      <c r="E8" s="33" t="s">
        <v>8</v>
      </c>
      <c r="F8" s="33">
        <v>23</v>
      </c>
      <c r="G8" s="34">
        <v>70</v>
      </c>
      <c r="H8" s="34">
        <v>70</v>
      </c>
      <c r="I8" s="34">
        <v>67</v>
      </c>
      <c r="J8" s="34">
        <f t="shared" si="0"/>
        <v>3</v>
      </c>
      <c r="K8" s="35">
        <f t="shared" si="1"/>
        <v>4.4776119402985071</v>
      </c>
      <c r="M8" s="5">
        <v>5</v>
      </c>
      <c r="N8" s="6" t="s">
        <v>19</v>
      </c>
      <c r="O8" s="7">
        <v>609.84</v>
      </c>
      <c r="P8" s="8">
        <v>883.4</v>
      </c>
      <c r="Q8" s="9">
        <v>1.45</v>
      </c>
    </row>
    <row r="9" spans="1:17" ht="16.5" thickBot="1">
      <c r="A9" s="30"/>
      <c r="B9" s="31"/>
      <c r="C9" s="32"/>
      <c r="D9" s="31"/>
      <c r="E9" s="33" t="s">
        <v>65</v>
      </c>
      <c r="F9" s="33" t="s">
        <v>64</v>
      </c>
      <c r="G9" s="34"/>
      <c r="H9" s="34"/>
      <c r="I9" s="34"/>
      <c r="J9" s="34">
        <f t="shared" si="0"/>
        <v>0</v>
      </c>
      <c r="K9" s="35">
        <f t="shared" si="1"/>
        <v>0</v>
      </c>
      <c r="M9" s="5">
        <v>6</v>
      </c>
      <c r="N9" s="6" t="s">
        <v>11</v>
      </c>
      <c r="O9" s="7">
        <v>2143.75</v>
      </c>
      <c r="P9" s="8">
        <v>941.94</v>
      </c>
      <c r="Q9" s="9">
        <v>0.44</v>
      </c>
    </row>
    <row r="10" spans="1:17" ht="16.5" thickBot="1">
      <c r="A10" s="30"/>
      <c r="B10" s="31"/>
      <c r="C10" s="32"/>
      <c r="D10" s="31"/>
      <c r="E10" s="33" t="s">
        <v>66</v>
      </c>
      <c r="F10" s="33" t="s">
        <v>64</v>
      </c>
      <c r="G10" s="34"/>
      <c r="H10" s="34"/>
      <c r="I10" s="34"/>
      <c r="J10" s="34">
        <f t="shared" si="0"/>
        <v>0</v>
      </c>
      <c r="K10" s="35">
        <f t="shared" si="1"/>
        <v>0</v>
      </c>
      <c r="M10" s="5">
        <v>7</v>
      </c>
      <c r="N10" s="6" t="s">
        <v>101</v>
      </c>
      <c r="O10" s="7">
        <v>72.17</v>
      </c>
      <c r="P10" s="8">
        <v>16.126000000000001</v>
      </c>
      <c r="Q10" s="9">
        <v>0.22</v>
      </c>
    </row>
    <row r="11" spans="1:17" ht="16.5" thickBot="1">
      <c r="A11" s="30"/>
      <c r="B11" s="31"/>
      <c r="C11" s="32"/>
      <c r="D11" s="31"/>
      <c r="E11" s="33" t="s">
        <v>67</v>
      </c>
      <c r="F11" s="33" t="s">
        <v>64</v>
      </c>
      <c r="G11" s="34"/>
      <c r="H11" s="34"/>
      <c r="I11" s="34"/>
      <c r="J11" s="34">
        <f t="shared" si="0"/>
        <v>0</v>
      </c>
      <c r="K11" s="35">
        <f t="shared" si="1"/>
        <v>0</v>
      </c>
      <c r="M11" s="5">
        <v>8</v>
      </c>
      <c r="N11" s="6" t="s">
        <v>20</v>
      </c>
      <c r="O11" s="7">
        <v>181.44</v>
      </c>
      <c r="P11" s="8">
        <v>118.407</v>
      </c>
      <c r="Q11" s="9">
        <v>0.65</v>
      </c>
    </row>
    <row r="12" spans="1:17" ht="16.5" thickBot="1">
      <c r="A12" s="30"/>
      <c r="B12" s="31"/>
      <c r="C12" s="32"/>
      <c r="D12" s="31"/>
      <c r="E12" s="33" t="s">
        <v>68</v>
      </c>
      <c r="F12" s="33" t="s">
        <v>64</v>
      </c>
      <c r="G12" s="34"/>
      <c r="H12" s="34"/>
      <c r="I12" s="34"/>
      <c r="J12" s="34">
        <f t="shared" si="0"/>
        <v>0</v>
      </c>
      <c r="K12" s="35">
        <f t="shared" si="1"/>
        <v>0</v>
      </c>
      <c r="M12" s="5">
        <v>9</v>
      </c>
      <c r="N12" s="6" t="s">
        <v>98</v>
      </c>
      <c r="O12" s="7">
        <v>382.41</v>
      </c>
      <c r="P12" s="8">
        <v>0</v>
      </c>
      <c r="Q12" s="9">
        <v>0</v>
      </c>
    </row>
    <row r="13" spans="1:17" ht="16.5" thickBot="1">
      <c r="A13" s="30"/>
      <c r="B13" s="31"/>
      <c r="C13" s="32"/>
      <c r="D13" s="31"/>
      <c r="E13" s="33" t="s">
        <v>69</v>
      </c>
      <c r="F13" s="33" t="s">
        <v>64</v>
      </c>
      <c r="G13" s="34"/>
      <c r="H13" s="34"/>
      <c r="I13" s="34"/>
      <c r="J13" s="34">
        <f t="shared" si="0"/>
        <v>0</v>
      </c>
      <c r="K13" s="35">
        <f t="shared" si="1"/>
        <v>0</v>
      </c>
      <c r="M13" s="5">
        <v>10</v>
      </c>
      <c r="N13" s="6" t="s">
        <v>21</v>
      </c>
      <c r="O13" s="7">
        <v>226.59</v>
      </c>
      <c r="P13" s="8">
        <v>157.714</v>
      </c>
      <c r="Q13" s="9">
        <v>0.7</v>
      </c>
    </row>
    <row r="14" spans="1:17" ht="16.5" thickBot="1">
      <c r="A14" s="30"/>
      <c r="B14" s="31"/>
      <c r="C14" s="32"/>
      <c r="D14" s="31"/>
      <c r="E14" s="33" t="s">
        <v>70</v>
      </c>
      <c r="F14" s="33" t="s">
        <v>64</v>
      </c>
      <c r="G14" s="34">
        <v>3</v>
      </c>
      <c r="H14" s="34">
        <v>3</v>
      </c>
      <c r="I14" s="34"/>
      <c r="J14" s="34">
        <f t="shared" si="0"/>
        <v>3</v>
      </c>
      <c r="K14" s="35">
        <f t="shared" si="1"/>
        <v>0</v>
      </c>
      <c r="M14" s="5">
        <v>11</v>
      </c>
      <c r="N14" s="6" t="s">
        <v>100</v>
      </c>
      <c r="O14" s="7">
        <v>4830</v>
      </c>
      <c r="P14" s="8">
        <v>1606.39</v>
      </c>
      <c r="Q14" s="9">
        <v>0.33</v>
      </c>
    </row>
    <row r="15" spans="1:17" ht="16.5" thickBot="1">
      <c r="A15" s="30"/>
      <c r="B15" s="31"/>
      <c r="C15" s="32"/>
      <c r="D15" s="31"/>
      <c r="E15" s="33" t="s">
        <v>106</v>
      </c>
      <c r="F15" s="33" t="s">
        <v>64</v>
      </c>
      <c r="G15" s="34"/>
      <c r="H15" s="34"/>
      <c r="I15" s="34"/>
      <c r="J15" s="34">
        <f t="shared" si="0"/>
        <v>0</v>
      </c>
      <c r="K15" s="35">
        <f t="shared" si="1"/>
        <v>0</v>
      </c>
      <c r="M15" s="5">
        <v>12</v>
      </c>
      <c r="N15" s="6" t="s">
        <v>22</v>
      </c>
      <c r="O15" s="7">
        <v>107.03</v>
      </c>
      <c r="P15" s="8">
        <v>399</v>
      </c>
      <c r="Q15" s="9">
        <v>3.73</v>
      </c>
    </row>
    <row r="16" spans="1:17" ht="16.5" thickBot="1">
      <c r="A16" s="30"/>
      <c r="B16" s="31"/>
      <c r="C16" s="32"/>
      <c r="D16" s="31"/>
      <c r="E16" s="33" t="s">
        <v>71</v>
      </c>
      <c r="F16" s="33">
        <v>42</v>
      </c>
      <c r="G16" s="34">
        <v>0</v>
      </c>
      <c r="H16" s="34">
        <v>0</v>
      </c>
      <c r="I16" s="34">
        <v>0</v>
      </c>
      <c r="J16" s="34">
        <f t="shared" si="0"/>
        <v>0</v>
      </c>
      <c r="K16" s="35">
        <f t="shared" si="1"/>
        <v>0</v>
      </c>
      <c r="M16" s="5">
        <v>13</v>
      </c>
      <c r="N16" s="6" t="s">
        <v>31</v>
      </c>
      <c r="O16" s="7">
        <v>123.69</v>
      </c>
      <c r="P16" s="8">
        <v>136.13820000000001</v>
      </c>
      <c r="Q16" s="9">
        <v>1.1100000000000001</v>
      </c>
    </row>
    <row r="17" spans="1:17" ht="16.5" thickBot="1">
      <c r="A17" s="30"/>
      <c r="B17" s="31"/>
      <c r="C17" s="32"/>
      <c r="D17" s="31"/>
      <c r="E17" s="36" t="s">
        <v>72</v>
      </c>
      <c r="F17" s="36"/>
      <c r="G17" s="37">
        <f>SUM(G5:G16)</f>
        <v>313</v>
      </c>
      <c r="H17" s="37">
        <f>SUM(H5:H16)</f>
        <v>313</v>
      </c>
      <c r="I17" s="37">
        <f>SUM(I5:I16)</f>
        <v>279.32822915693907</v>
      </c>
      <c r="J17" s="37">
        <f>SUM(J5:J16)</f>
        <v>33.671770843060948</v>
      </c>
      <c r="K17" s="38">
        <f>IFERROR(((J17/I17)*100),0)</f>
        <v>12.05455350670721</v>
      </c>
      <c r="M17" s="5">
        <v>14</v>
      </c>
      <c r="N17" s="6" t="s">
        <v>99</v>
      </c>
      <c r="O17" s="7">
        <v>280</v>
      </c>
      <c r="P17" s="8">
        <v>135.35369800000001</v>
      </c>
      <c r="Q17" s="9">
        <v>0.48</v>
      </c>
    </row>
    <row r="18" spans="1:17" ht="16.5" thickBot="1">
      <c r="A18" s="30">
        <v>2</v>
      </c>
      <c r="B18" s="31" t="s">
        <v>73</v>
      </c>
      <c r="C18" s="39">
        <v>96.51</v>
      </c>
      <c r="D18" s="39">
        <v>47.59</v>
      </c>
      <c r="E18" s="33" t="s">
        <v>74</v>
      </c>
      <c r="F18" s="33">
        <v>42</v>
      </c>
      <c r="G18" s="40">
        <v>1</v>
      </c>
      <c r="H18" s="40">
        <v>0.51</v>
      </c>
      <c r="I18" s="40">
        <v>0.52529999999999999</v>
      </c>
      <c r="J18" s="34">
        <f t="shared" ref="J18:J27" si="2">H18-I18</f>
        <v>-1.529999999999998E-2</v>
      </c>
      <c r="K18" s="35">
        <f t="shared" si="1"/>
        <v>-2.9126213592232975</v>
      </c>
      <c r="M18" s="5">
        <v>15</v>
      </c>
      <c r="N18" s="6" t="s">
        <v>23</v>
      </c>
      <c r="O18" s="7">
        <v>840.84</v>
      </c>
      <c r="P18" s="8">
        <v>1580.356</v>
      </c>
      <c r="Q18" s="9">
        <v>1.88</v>
      </c>
    </row>
    <row r="19" spans="1:17" ht="16.5" thickBot="1">
      <c r="A19" s="30"/>
      <c r="B19" s="31"/>
      <c r="C19" s="41"/>
      <c r="D19" s="41"/>
      <c r="E19" s="33" t="s">
        <v>63</v>
      </c>
      <c r="F19" s="33">
        <f>F6</f>
        <v>24</v>
      </c>
      <c r="G19" s="34">
        <v>50</v>
      </c>
      <c r="H19" s="34">
        <v>25.57</v>
      </c>
      <c r="I19" s="34">
        <v>29.379033333333332</v>
      </c>
      <c r="J19" s="34">
        <f t="shared" si="2"/>
        <v>-3.8090333333333319</v>
      </c>
      <c r="K19" s="35">
        <f t="shared" si="1"/>
        <v>-12.96514180747948</v>
      </c>
      <c r="M19" s="5">
        <v>16</v>
      </c>
      <c r="N19" s="6" t="s">
        <v>24</v>
      </c>
      <c r="O19" s="7">
        <v>172.9</v>
      </c>
      <c r="P19" s="8">
        <v>0</v>
      </c>
      <c r="Q19" s="9">
        <v>0</v>
      </c>
    </row>
    <row r="20" spans="1:17" ht="16.5" thickBot="1">
      <c r="A20" s="30"/>
      <c r="B20" s="31"/>
      <c r="C20" s="41"/>
      <c r="D20" s="41"/>
      <c r="E20" s="33" t="s">
        <v>7</v>
      </c>
      <c r="F20" s="33">
        <v>23</v>
      </c>
      <c r="G20" s="40">
        <v>0</v>
      </c>
      <c r="H20" s="40">
        <v>0</v>
      </c>
      <c r="I20" s="40"/>
      <c r="J20" s="34">
        <f t="shared" si="2"/>
        <v>0</v>
      </c>
      <c r="K20" s="35">
        <f t="shared" si="1"/>
        <v>0</v>
      </c>
      <c r="M20" s="5">
        <v>17</v>
      </c>
      <c r="N20" s="6" t="s">
        <v>25</v>
      </c>
      <c r="O20" s="7">
        <v>112</v>
      </c>
      <c r="P20" s="8">
        <v>0</v>
      </c>
      <c r="Q20" s="9">
        <v>0</v>
      </c>
    </row>
    <row r="21" spans="1:17" ht="16.5" thickBot="1">
      <c r="A21" s="30"/>
      <c r="B21" s="31"/>
      <c r="C21" s="41"/>
      <c r="D21" s="41"/>
      <c r="E21" s="33" t="s">
        <v>6</v>
      </c>
      <c r="F21" s="33" t="s">
        <v>64</v>
      </c>
      <c r="G21" s="40">
        <v>60</v>
      </c>
      <c r="H21" s="40">
        <v>30.68</v>
      </c>
      <c r="I21" s="40">
        <v>22</v>
      </c>
      <c r="J21" s="34">
        <f t="shared" si="2"/>
        <v>8.68</v>
      </c>
      <c r="K21" s="35">
        <f t="shared" si="1"/>
        <v>39.454545454545453</v>
      </c>
      <c r="M21" s="5">
        <v>18</v>
      </c>
      <c r="N21" s="6" t="s">
        <v>27</v>
      </c>
      <c r="O21" s="7">
        <v>178.99</v>
      </c>
      <c r="P21" s="8">
        <v>0</v>
      </c>
      <c r="Q21" s="9">
        <v>0</v>
      </c>
    </row>
    <row r="22" spans="1:17" ht="16.5" thickBot="1">
      <c r="A22" s="30"/>
      <c r="B22" s="31"/>
      <c r="C22" s="41"/>
      <c r="D22" s="41"/>
      <c r="E22" s="33" t="s">
        <v>75</v>
      </c>
      <c r="F22" s="33">
        <f>F5</f>
        <v>25</v>
      </c>
      <c r="G22" s="40">
        <v>30</v>
      </c>
      <c r="H22" s="40">
        <v>15.34</v>
      </c>
      <c r="I22" s="40">
        <v>20.026889552238806</v>
      </c>
      <c r="J22" s="34">
        <f t="shared" si="2"/>
        <v>-4.6868895522388065</v>
      </c>
      <c r="K22" s="35">
        <f t="shared" si="1"/>
        <v>-23.402982974532154</v>
      </c>
      <c r="M22" s="5">
        <v>19</v>
      </c>
      <c r="N22" s="6" t="s">
        <v>28</v>
      </c>
      <c r="O22" s="7">
        <v>178.57</v>
      </c>
      <c r="P22" s="8">
        <v>0</v>
      </c>
      <c r="Q22" s="9">
        <v>0</v>
      </c>
    </row>
    <row r="23" spans="1:17" ht="16.5" thickBot="1">
      <c r="A23" s="30"/>
      <c r="B23" s="31"/>
      <c r="C23" s="41"/>
      <c r="D23" s="41"/>
      <c r="E23" s="33" t="s">
        <v>8</v>
      </c>
      <c r="F23" s="33">
        <f>F8</f>
        <v>23</v>
      </c>
      <c r="G23" s="40">
        <v>15</v>
      </c>
      <c r="H23" s="40">
        <v>7.67</v>
      </c>
      <c r="I23" s="40">
        <v>10.081827272727274</v>
      </c>
      <c r="J23" s="34">
        <f t="shared" si="2"/>
        <v>-2.4118272727272743</v>
      </c>
      <c r="K23" s="35">
        <f t="shared" si="1"/>
        <v>-23.922521260125116</v>
      </c>
      <c r="M23" s="5">
        <v>20</v>
      </c>
      <c r="N23" s="6" t="s">
        <v>29</v>
      </c>
      <c r="O23" s="7">
        <v>9.52</v>
      </c>
      <c r="P23" s="8">
        <v>0</v>
      </c>
      <c r="Q23" s="9">
        <v>0</v>
      </c>
    </row>
    <row r="24" spans="1:17" ht="16.5" thickBot="1">
      <c r="A24" s="30"/>
      <c r="B24" s="31"/>
      <c r="C24" s="41"/>
      <c r="D24" s="41"/>
      <c r="E24" s="33" t="s">
        <v>76</v>
      </c>
      <c r="F24" s="33">
        <v>31</v>
      </c>
      <c r="G24" s="40">
        <v>5</v>
      </c>
      <c r="H24" s="40">
        <v>2.56</v>
      </c>
      <c r="I24" s="40">
        <f>H24*1.03</f>
        <v>2.6368</v>
      </c>
      <c r="J24" s="34">
        <f t="shared" si="2"/>
        <v>-7.6799999999999979E-2</v>
      </c>
      <c r="K24" s="35">
        <f t="shared" si="1"/>
        <v>-2.9126213592233001</v>
      </c>
      <c r="M24" s="5">
        <v>21</v>
      </c>
      <c r="N24" s="6" t="s">
        <v>30</v>
      </c>
      <c r="O24" s="7">
        <v>2.94</v>
      </c>
      <c r="P24" s="8">
        <v>0</v>
      </c>
      <c r="Q24" s="9">
        <v>0</v>
      </c>
    </row>
    <row r="25" spans="1:17" ht="16.5" thickBot="1">
      <c r="A25" s="30"/>
      <c r="B25" s="31"/>
      <c r="C25" s="41"/>
      <c r="D25" s="41"/>
      <c r="E25" s="33" t="s">
        <v>77</v>
      </c>
      <c r="F25" s="33">
        <v>24</v>
      </c>
      <c r="G25" s="40">
        <v>5</v>
      </c>
      <c r="H25" s="40">
        <v>2.56</v>
      </c>
      <c r="I25" s="40">
        <f>H25*1.03</f>
        <v>2.6368</v>
      </c>
      <c r="J25" s="34">
        <f t="shared" si="2"/>
        <v>-7.6799999999999979E-2</v>
      </c>
      <c r="K25" s="35">
        <f t="shared" si="1"/>
        <v>-2.9126213592233001</v>
      </c>
      <c r="M25" s="5">
        <v>22</v>
      </c>
      <c r="N25" s="6" t="s">
        <v>26</v>
      </c>
      <c r="O25" s="7">
        <v>1855</v>
      </c>
      <c r="P25" s="8">
        <v>0</v>
      </c>
      <c r="Q25" s="9">
        <v>0</v>
      </c>
    </row>
    <row r="26" spans="1:17" ht="16.5" thickBot="1">
      <c r="A26" s="30"/>
      <c r="B26" s="31"/>
      <c r="C26" s="41"/>
      <c r="D26" s="41"/>
      <c r="E26" s="33" t="s">
        <v>71</v>
      </c>
      <c r="F26" s="33">
        <f>F16</f>
        <v>42</v>
      </c>
      <c r="G26" s="40">
        <v>10</v>
      </c>
      <c r="H26" s="40">
        <v>5.1100000000000003</v>
      </c>
      <c r="I26" s="40">
        <v>4.2161333333333344</v>
      </c>
      <c r="J26" s="34">
        <f t="shared" si="2"/>
        <v>0.89386666666666592</v>
      </c>
      <c r="K26" s="35">
        <f t="shared" si="1"/>
        <v>21.201100534454927</v>
      </c>
      <c r="M26" s="5">
        <v>23</v>
      </c>
      <c r="N26" s="6" t="s">
        <v>32</v>
      </c>
      <c r="O26" s="7">
        <v>3.36</v>
      </c>
      <c r="P26" s="8">
        <v>0</v>
      </c>
      <c r="Q26" s="9">
        <v>0</v>
      </c>
    </row>
    <row r="27" spans="1:17" ht="16.5" thickBot="1">
      <c r="A27" s="30"/>
      <c r="B27" s="31"/>
      <c r="C27" s="41"/>
      <c r="D27" s="41"/>
      <c r="E27" s="33" t="s">
        <v>67</v>
      </c>
      <c r="F27" s="33">
        <v>38</v>
      </c>
      <c r="G27" s="40">
        <v>0</v>
      </c>
      <c r="H27" s="40">
        <v>0</v>
      </c>
      <c r="I27" s="40"/>
      <c r="J27" s="34">
        <f t="shared" si="2"/>
        <v>0</v>
      </c>
      <c r="K27" s="35">
        <f t="shared" si="1"/>
        <v>0</v>
      </c>
      <c r="M27" s="5">
        <v>24</v>
      </c>
      <c r="N27" s="6" t="s">
        <v>33</v>
      </c>
      <c r="O27" s="7">
        <v>42.21</v>
      </c>
      <c r="P27" s="8">
        <v>0</v>
      </c>
      <c r="Q27" s="9">
        <v>0</v>
      </c>
    </row>
    <row r="28" spans="1:17" ht="16.5" thickBot="1">
      <c r="A28" s="30"/>
      <c r="B28" s="31"/>
      <c r="C28" s="42"/>
      <c r="D28" s="42"/>
      <c r="E28" s="36" t="s">
        <v>72</v>
      </c>
      <c r="F28" s="36"/>
      <c r="G28" s="37">
        <f>SUM(G18:G27)</f>
        <v>176</v>
      </c>
      <c r="H28" s="37">
        <f>SUM(H18:H27)</f>
        <v>90.000000000000014</v>
      </c>
      <c r="I28" s="37">
        <f>SUM(I18:I27)</f>
        <v>91.502783491632741</v>
      </c>
      <c r="J28" s="37">
        <f>SUM(J18:J27)</f>
        <v>-1.5027834916327469</v>
      </c>
      <c r="K28" s="38">
        <f>IFERROR(((J28/I28)*100),0)</f>
        <v>-1.6423363686746923</v>
      </c>
      <c r="M28" s="5">
        <v>25</v>
      </c>
      <c r="N28" s="6" t="s">
        <v>34</v>
      </c>
      <c r="O28" s="7">
        <v>38.64</v>
      </c>
      <c r="P28" s="8">
        <v>0</v>
      </c>
      <c r="Q28" s="9">
        <v>0</v>
      </c>
    </row>
    <row r="29" spans="1:17" ht="16.5" thickBot="1">
      <c r="A29" s="30">
        <v>3</v>
      </c>
      <c r="B29" s="31" t="s">
        <v>78</v>
      </c>
      <c r="C29" s="32">
        <v>63.17</v>
      </c>
      <c r="D29" s="31">
        <v>43.38</v>
      </c>
      <c r="E29" s="33" t="s">
        <v>8</v>
      </c>
      <c r="F29" s="33" t="s">
        <v>64</v>
      </c>
      <c r="G29" s="34">
        <v>35</v>
      </c>
      <c r="H29" s="34">
        <v>30</v>
      </c>
      <c r="I29" s="34">
        <v>30.245481818181819</v>
      </c>
      <c r="J29" s="34">
        <f>H29-I29</f>
        <v>-0.24548181818181902</v>
      </c>
      <c r="K29" s="35">
        <f t="shared" si="1"/>
        <v>-0.8116313691331235</v>
      </c>
      <c r="M29" s="5">
        <v>26</v>
      </c>
      <c r="N29" s="6" t="s">
        <v>35</v>
      </c>
      <c r="O29" s="7">
        <v>9.24</v>
      </c>
      <c r="P29" s="8">
        <v>0</v>
      </c>
      <c r="Q29" s="9">
        <v>0</v>
      </c>
    </row>
    <row r="30" spans="1:17" ht="16.5" thickBot="1">
      <c r="A30" s="30"/>
      <c r="B30" s="31"/>
      <c r="C30" s="32"/>
      <c r="D30" s="31"/>
      <c r="E30" s="33" t="s">
        <v>6</v>
      </c>
      <c r="F30" s="33" t="s">
        <v>64</v>
      </c>
      <c r="G30" s="34">
        <v>40</v>
      </c>
      <c r="H30" s="34">
        <v>25</v>
      </c>
      <c r="I30" s="34">
        <f>H30*1.03</f>
        <v>25.75</v>
      </c>
      <c r="J30" s="34">
        <f>H30-I30</f>
        <v>-0.75</v>
      </c>
      <c r="K30" s="35">
        <f t="shared" si="1"/>
        <v>-2.912621359223301</v>
      </c>
      <c r="M30" s="5">
        <v>27</v>
      </c>
      <c r="N30" s="6" t="s">
        <v>36</v>
      </c>
      <c r="O30" s="7">
        <v>38.29</v>
      </c>
      <c r="P30" s="8">
        <v>0</v>
      </c>
      <c r="Q30" s="9">
        <v>0</v>
      </c>
    </row>
    <row r="31" spans="1:17" ht="16.5" thickBot="1">
      <c r="A31" s="30"/>
      <c r="B31" s="31"/>
      <c r="C31" s="32"/>
      <c r="D31" s="31"/>
      <c r="E31" s="33" t="s">
        <v>70</v>
      </c>
      <c r="F31" s="33" t="s">
        <v>64</v>
      </c>
      <c r="G31" s="34">
        <v>60</v>
      </c>
      <c r="H31" s="34">
        <v>0</v>
      </c>
      <c r="I31" s="34"/>
      <c r="J31" s="34">
        <f>H31-I31</f>
        <v>0</v>
      </c>
      <c r="K31" s="35">
        <f t="shared" si="1"/>
        <v>0</v>
      </c>
      <c r="M31" s="5">
        <v>28</v>
      </c>
      <c r="N31" s="6" t="s">
        <v>37</v>
      </c>
      <c r="O31" s="7">
        <v>49</v>
      </c>
      <c r="P31" s="8">
        <v>0</v>
      </c>
      <c r="Q31" s="9">
        <v>0</v>
      </c>
    </row>
    <row r="32" spans="1:17" ht="16.5" thickBot="1">
      <c r="A32" s="30"/>
      <c r="B32" s="31"/>
      <c r="C32" s="32"/>
      <c r="D32" s="31"/>
      <c r="E32" s="33" t="s">
        <v>65</v>
      </c>
      <c r="F32" s="33" t="s">
        <v>64</v>
      </c>
      <c r="G32" s="34">
        <v>10</v>
      </c>
      <c r="H32" s="34">
        <v>0</v>
      </c>
      <c r="I32" s="34"/>
      <c r="J32" s="34">
        <f>H32-I32</f>
        <v>0</v>
      </c>
      <c r="K32" s="35">
        <f t="shared" si="1"/>
        <v>0</v>
      </c>
      <c r="M32" s="5">
        <v>29</v>
      </c>
      <c r="N32" s="6" t="s">
        <v>38</v>
      </c>
      <c r="O32" s="7">
        <v>3.64</v>
      </c>
      <c r="P32" s="8">
        <v>0</v>
      </c>
      <c r="Q32" s="9">
        <v>0</v>
      </c>
    </row>
    <row r="33" spans="1:17" ht="16.5" thickBot="1">
      <c r="A33" s="30"/>
      <c r="B33" s="31"/>
      <c r="C33" s="32"/>
      <c r="D33" s="31"/>
      <c r="E33" s="33" t="s">
        <v>67</v>
      </c>
      <c r="F33" s="33">
        <v>38</v>
      </c>
      <c r="G33" s="34"/>
      <c r="H33" s="34"/>
      <c r="I33" s="34"/>
      <c r="J33" s="34"/>
      <c r="K33" s="35"/>
      <c r="M33" s="5">
        <v>30</v>
      </c>
      <c r="N33" s="6" t="s">
        <v>39</v>
      </c>
      <c r="O33" s="7">
        <v>34.369999999999997</v>
      </c>
      <c r="P33" s="8">
        <v>0</v>
      </c>
      <c r="Q33" s="9">
        <v>0</v>
      </c>
    </row>
    <row r="34" spans="1:17" ht="16.5" thickBot="1">
      <c r="A34" s="30"/>
      <c r="B34" s="31"/>
      <c r="C34" s="32"/>
      <c r="D34" s="31"/>
      <c r="E34" s="36" t="s">
        <v>72</v>
      </c>
      <c r="F34" s="36"/>
      <c r="G34" s="37">
        <f t="shared" ref="G34:H34" si="3">SUM(G29:G33)</f>
        <v>145</v>
      </c>
      <c r="H34" s="37">
        <f t="shared" si="3"/>
        <v>55</v>
      </c>
      <c r="I34" s="37">
        <f>SUM(I29:I33)</f>
        <v>55.995481818181815</v>
      </c>
      <c r="J34" s="37">
        <f>SUM(J29:J32)</f>
        <v>-0.99548181818181902</v>
      </c>
      <c r="K34" s="38">
        <f>IFERROR(((J34/I34)*100),0)</f>
        <v>-1.7777895391884717</v>
      </c>
      <c r="M34" s="5">
        <v>31</v>
      </c>
      <c r="N34" s="6" t="s">
        <v>40</v>
      </c>
      <c r="O34" s="7">
        <v>52.92</v>
      </c>
      <c r="P34" s="8">
        <v>0</v>
      </c>
      <c r="Q34" s="9">
        <v>0</v>
      </c>
    </row>
    <row r="35" spans="1:17" ht="16.5" thickBot="1">
      <c r="A35" s="43">
        <v>4</v>
      </c>
      <c r="B35" s="44" t="s">
        <v>79</v>
      </c>
      <c r="C35" s="44"/>
      <c r="D35" s="44"/>
      <c r="E35" s="44" t="s">
        <v>6</v>
      </c>
      <c r="F35" s="45"/>
      <c r="G35" s="45"/>
      <c r="H35" s="45"/>
      <c r="I35" s="45"/>
      <c r="J35" s="46">
        <v>0</v>
      </c>
      <c r="K35" s="38">
        <v>0</v>
      </c>
      <c r="M35" s="5">
        <v>32</v>
      </c>
      <c r="N35" s="6" t="s">
        <v>41</v>
      </c>
      <c r="O35" s="7">
        <v>77</v>
      </c>
      <c r="P35" s="8">
        <v>0</v>
      </c>
      <c r="Q35" s="9">
        <v>0</v>
      </c>
    </row>
    <row r="36" spans="1:17" ht="16.5" thickBot="1">
      <c r="A36" s="30">
        <v>5</v>
      </c>
      <c r="B36" s="31" t="s">
        <v>80</v>
      </c>
      <c r="C36" s="31">
        <v>56</v>
      </c>
      <c r="D36" s="32">
        <v>40.92</v>
      </c>
      <c r="E36" s="33" t="s">
        <v>81</v>
      </c>
      <c r="F36" s="33">
        <v>26</v>
      </c>
      <c r="G36" s="40">
        <v>15</v>
      </c>
      <c r="H36" s="40">
        <v>15</v>
      </c>
      <c r="I36" s="40">
        <v>16.738530000000001</v>
      </c>
      <c r="J36" s="34">
        <f>H36-I36</f>
        <v>-1.7385300000000008</v>
      </c>
      <c r="K36" s="35">
        <f t="shared" ref="K36:K70" si="4">IFERROR(((J36/I36)*100),0)</f>
        <v>-10.386395937994559</v>
      </c>
      <c r="M36" s="5">
        <v>33</v>
      </c>
      <c r="N36" s="6" t="s">
        <v>42</v>
      </c>
      <c r="O36" s="7">
        <v>6.23</v>
      </c>
      <c r="P36" s="8">
        <v>0</v>
      </c>
      <c r="Q36" s="9">
        <v>0</v>
      </c>
    </row>
    <row r="37" spans="1:17" ht="16.5" thickBot="1">
      <c r="A37" s="30"/>
      <c r="B37" s="31"/>
      <c r="C37" s="31"/>
      <c r="D37" s="32"/>
      <c r="E37" s="33" t="s">
        <v>65</v>
      </c>
      <c r="F37" s="33" t="s">
        <v>64</v>
      </c>
      <c r="G37" s="40">
        <v>15</v>
      </c>
      <c r="H37" s="40">
        <v>15</v>
      </c>
      <c r="I37" s="40">
        <f>H37</f>
        <v>15</v>
      </c>
      <c r="J37" s="34">
        <f>H37-I37</f>
        <v>0</v>
      </c>
      <c r="K37" s="35">
        <f t="shared" si="4"/>
        <v>0</v>
      </c>
      <c r="M37" s="5">
        <v>34</v>
      </c>
      <c r="N37" s="6" t="s">
        <v>43</v>
      </c>
      <c r="O37" s="7">
        <v>119.77</v>
      </c>
      <c r="P37" s="8">
        <v>0</v>
      </c>
      <c r="Q37" s="9">
        <v>0</v>
      </c>
    </row>
    <row r="38" spans="1:17" ht="16.5" thickBot="1">
      <c r="A38" s="30"/>
      <c r="B38" s="31"/>
      <c r="C38" s="31"/>
      <c r="D38" s="32"/>
      <c r="E38" s="33" t="s">
        <v>82</v>
      </c>
      <c r="F38" s="33">
        <v>40</v>
      </c>
      <c r="G38" s="40">
        <v>0</v>
      </c>
      <c r="H38" s="40">
        <v>0</v>
      </c>
      <c r="I38" s="40"/>
      <c r="J38" s="34">
        <f>H38-I38</f>
        <v>0</v>
      </c>
      <c r="K38" s="35">
        <f t="shared" si="4"/>
        <v>0</v>
      </c>
      <c r="M38" s="5">
        <v>35</v>
      </c>
      <c r="N38" s="6" t="s">
        <v>44</v>
      </c>
      <c r="O38" s="7">
        <v>5.67</v>
      </c>
      <c r="P38" s="8">
        <v>0</v>
      </c>
      <c r="Q38" s="9">
        <v>0</v>
      </c>
    </row>
    <row r="39" spans="1:17" ht="16.5" thickBot="1">
      <c r="A39" s="30"/>
      <c r="B39" s="31"/>
      <c r="C39" s="31"/>
      <c r="D39" s="32"/>
      <c r="E39" s="33" t="s">
        <v>70</v>
      </c>
      <c r="F39" s="33" t="s">
        <v>64</v>
      </c>
      <c r="G39" s="40">
        <v>30</v>
      </c>
      <c r="H39" s="40">
        <v>10</v>
      </c>
      <c r="I39" s="40">
        <v>10</v>
      </c>
      <c r="J39" s="34"/>
      <c r="K39" s="35">
        <f t="shared" si="4"/>
        <v>0</v>
      </c>
      <c r="M39" s="5">
        <v>36</v>
      </c>
      <c r="N39" s="6" t="s">
        <v>45</v>
      </c>
      <c r="O39" s="7">
        <v>210</v>
      </c>
      <c r="P39" s="8">
        <v>0</v>
      </c>
      <c r="Q39" s="9">
        <v>0</v>
      </c>
    </row>
    <row r="40" spans="1:17" ht="16.5" thickBot="1">
      <c r="A40" s="30"/>
      <c r="B40" s="31"/>
      <c r="C40" s="31"/>
      <c r="D40" s="32"/>
      <c r="E40" s="33" t="s">
        <v>67</v>
      </c>
      <c r="F40" s="33">
        <f>F33</f>
        <v>38</v>
      </c>
      <c r="G40" s="40">
        <v>32</v>
      </c>
      <c r="H40" s="40">
        <v>15</v>
      </c>
      <c r="I40" s="40">
        <v>13</v>
      </c>
      <c r="J40" s="34">
        <f>H40-I40</f>
        <v>2</v>
      </c>
      <c r="K40" s="35">
        <f t="shared" si="4"/>
        <v>15.384615384615385</v>
      </c>
      <c r="M40" s="5">
        <v>37</v>
      </c>
      <c r="N40" s="6" t="s">
        <v>46</v>
      </c>
      <c r="O40" s="7">
        <v>58.38</v>
      </c>
      <c r="P40" s="8">
        <v>0</v>
      </c>
      <c r="Q40" s="9">
        <v>0</v>
      </c>
    </row>
    <row r="41" spans="1:17" ht="16.5" thickBot="1">
      <c r="A41" s="30"/>
      <c r="B41" s="31"/>
      <c r="C41" s="31"/>
      <c r="D41" s="32"/>
      <c r="E41" s="36" t="s">
        <v>72</v>
      </c>
      <c r="F41" s="36"/>
      <c r="G41" s="37"/>
      <c r="H41" s="37"/>
      <c r="I41" s="37">
        <f>SUM(I36:I40)</f>
        <v>54.738529999999997</v>
      </c>
      <c r="J41" s="37">
        <f>SUM(J36:J40)</f>
        <v>0.2614699999999992</v>
      </c>
      <c r="K41" s="38">
        <f>IFERROR(((J41/I41)*100),0)</f>
        <v>0.47767084720762359</v>
      </c>
      <c r="M41" s="5">
        <v>38</v>
      </c>
      <c r="N41" s="6" t="s">
        <v>47</v>
      </c>
      <c r="O41" s="7">
        <v>15.4</v>
      </c>
      <c r="P41" s="8">
        <v>0</v>
      </c>
      <c r="Q41" s="9">
        <v>0</v>
      </c>
    </row>
    <row r="42" spans="1:17" ht="16.5" thickBot="1">
      <c r="A42" s="47">
        <v>6</v>
      </c>
      <c r="B42" s="39" t="s">
        <v>83</v>
      </c>
      <c r="C42" s="48">
        <v>16.739999999999998</v>
      </c>
      <c r="D42" s="49">
        <v>44.16</v>
      </c>
      <c r="E42" s="44" t="s">
        <v>6</v>
      </c>
      <c r="F42" s="44" t="s">
        <v>64</v>
      </c>
      <c r="G42" s="50">
        <v>12</v>
      </c>
      <c r="H42" s="50">
        <v>12</v>
      </c>
      <c r="I42" s="50">
        <f>H42*1.03</f>
        <v>12.36</v>
      </c>
      <c r="J42" s="34">
        <f>H42-I42</f>
        <v>-0.35999999999999943</v>
      </c>
      <c r="K42" s="35">
        <f t="shared" si="4"/>
        <v>-2.9126213592232966</v>
      </c>
      <c r="M42" s="5">
        <v>39</v>
      </c>
      <c r="N42" s="6" t="s">
        <v>48</v>
      </c>
      <c r="O42" s="7">
        <v>10.29</v>
      </c>
      <c r="P42" s="8">
        <v>0</v>
      </c>
      <c r="Q42" s="9">
        <v>0</v>
      </c>
    </row>
    <row r="43" spans="1:17" ht="16.5" thickBot="1">
      <c r="A43" s="51"/>
      <c r="B43" s="41"/>
      <c r="C43" s="52"/>
      <c r="D43" s="53"/>
      <c r="E43" s="44" t="s">
        <v>70</v>
      </c>
      <c r="F43" s="44" t="s">
        <v>64</v>
      </c>
      <c r="G43" s="50">
        <v>5</v>
      </c>
      <c r="H43" s="50">
        <v>0</v>
      </c>
      <c r="I43" s="50"/>
      <c r="J43" s="34"/>
      <c r="K43" s="35">
        <f t="shared" si="4"/>
        <v>0</v>
      </c>
      <c r="M43" s="10"/>
      <c r="N43" s="15" t="s">
        <v>49</v>
      </c>
      <c r="O43" s="16"/>
      <c r="P43" s="17"/>
      <c r="Q43" s="11">
        <v>0.53</v>
      </c>
    </row>
    <row r="44" spans="1:17">
      <c r="A44" s="54"/>
      <c r="B44" s="42"/>
      <c r="C44" s="55"/>
      <c r="D44" s="56"/>
      <c r="E44" s="36" t="s">
        <v>72</v>
      </c>
      <c r="F44" s="36"/>
      <c r="G44" s="37"/>
      <c r="H44" s="37"/>
      <c r="I44" s="37">
        <f>SUM(I42:I43)</f>
        <v>12.36</v>
      </c>
      <c r="J44" s="37">
        <f>SUM(J42:J43)</f>
        <v>-0.35999999999999943</v>
      </c>
      <c r="K44" s="38">
        <f>IFERROR(((J44/I44)*100),0)</f>
        <v>-2.9126213592232966</v>
      </c>
    </row>
    <row r="45" spans="1:17">
      <c r="A45" s="47">
        <v>7</v>
      </c>
      <c r="B45" s="39" t="s">
        <v>84</v>
      </c>
      <c r="C45" s="57">
        <v>15.010999999999999</v>
      </c>
      <c r="D45" s="39">
        <v>44.58</v>
      </c>
      <c r="E45" s="44" t="s">
        <v>6</v>
      </c>
      <c r="F45" s="44" t="s">
        <v>64</v>
      </c>
      <c r="G45" s="50">
        <v>12</v>
      </c>
      <c r="H45" s="50">
        <v>12</v>
      </c>
      <c r="I45" s="50">
        <f>H45*1.03</f>
        <v>12.36</v>
      </c>
      <c r="J45" s="34">
        <f>H45-I45</f>
        <v>-0.35999999999999943</v>
      </c>
      <c r="K45" s="35">
        <f t="shared" si="4"/>
        <v>-2.9126213592232966</v>
      </c>
    </row>
    <row r="46" spans="1:17">
      <c r="A46" s="51"/>
      <c r="B46" s="41"/>
      <c r="C46" s="58"/>
      <c r="D46" s="41"/>
      <c r="E46" s="44" t="s">
        <v>75</v>
      </c>
      <c r="F46" s="44">
        <f>F5</f>
        <v>25</v>
      </c>
      <c r="G46" s="50">
        <v>2.5</v>
      </c>
      <c r="H46" s="50">
        <v>2.5</v>
      </c>
      <c r="I46" s="50">
        <v>2.5033611940298508</v>
      </c>
      <c r="J46" s="34"/>
      <c r="K46" s="35">
        <f t="shared" si="4"/>
        <v>0</v>
      </c>
    </row>
    <row r="47" spans="1:17">
      <c r="A47" s="51"/>
      <c r="B47" s="41"/>
      <c r="C47" s="58"/>
      <c r="D47" s="41"/>
      <c r="E47" s="44" t="s">
        <v>67</v>
      </c>
      <c r="F47" s="44">
        <f>F40</f>
        <v>38</v>
      </c>
      <c r="G47" s="50"/>
      <c r="H47" s="50"/>
      <c r="I47" s="50"/>
      <c r="J47" s="34">
        <f>H47-I47</f>
        <v>0</v>
      </c>
      <c r="K47" s="35">
        <f t="shared" si="4"/>
        <v>0</v>
      </c>
    </row>
    <row r="48" spans="1:17">
      <c r="A48" s="54"/>
      <c r="B48" s="42"/>
      <c r="C48" s="59"/>
      <c r="D48" s="42"/>
      <c r="E48" s="36" t="s">
        <v>72</v>
      </c>
      <c r="F48" s="44"/>
      <c r="G48" s="60">
        <f>G45+G47+G46</f>
        <v>14.5</v>
      </c>
      <c r="H48" s="60">
        <f>H45+H47+H46</f>
        <v>14.5</v>
      </c>
      <c r="I48" s="60">
        <f>I45+I47+I46</f>
        <v>14.863361194029849</v>
      </c>
      <c r="J48" s="60">
        <f>J45+J47+J46</f>
        <v>-0.35999999999999943</v>
      </c>
      <c r="K48" s="38">
        <f>IFERROR(((J48/I48)*100),0)</f>
        <v>-2.422063188134056</v>
      </c>
    </row>
    <row r="49" spans="1:11">
      <c r="A49" s="30">
        <v>8</v>
      </c>
      <c r="B49" s="31" t="s">
        <v>4</v>
      </c>
      <c r="C49" s="31">
        <v>226.345</v>
      </c>
      <c r="D49" s="31">
        <v>67.77</v>
      </c>
      <c r="E49" s="33" t="s">
        <v>6</v>
      </c>
      <c r="F49" s="33" t="s">
        <v>64</v>
      </c>
      <c r="G49" s="34">
        <v>176</v>
      </c>
      <c r="H49" s="34">
        <v>176</v>
      </c>
      <c r="I49" s="34">
        <v>170</v>
      </c>
      <c r="J49" s="34">
        <f>H49-I49</f>
        <v>6</v>
      </c>
      <c r="K49" s="35">
        <f t="shared" si="4"/>
        <v>3.5294117647058822</v>
      </c>
    </row>
    <row r="50" spans="1:11">
      <c r="A50" s="30"/>
      <c r="B50" s="31"/>
      <c r="C50" s="31"/>
      <c r="D50" s="31"/>
      <c r="E50" s="33" t="s">
        <v>85</v>
      </c>
      <c r="F50" s="33">
        <v>41</v>
      </c>
      <c r="G50" s="34">
        <v>15</v>
      </c>
      <c r="H50" s="34">
        <v>0</v>
      </c>
      <c r="I50" s="34"/>
      <c r="J50" s="34">
        <f>H50-I50</f>
        <v>0</v>
      </c>
      <c r="K50" s="35">
        <f t="shared" si="4"/>
        <v>0</v>
      </c>
    </row>
    <row r="51" spans="1:11">
      <c r="A51" s="30"/>
      <c r="B51" s="31"/>
      <c r="C51" s="31"/>
      <c r="D51" s="31"/>
      <c r="E51" s="33" t="s">
        <v>67</v>
      </c>
      <c r="F51" s="33">
        <f>F40</f>
        <v>38</v>
      </c>
      <c r="G51" s="34">
        <v>30</v>
      </c>
      <c r="H51" s="34">
        <v>23</v>
      </c>
      <c r="I51" s="34">
        <v>23</v>
      </c>
      <c r="J51" s="34">
        <f>H51-I51</f>
        <v>0</v>
      </c>
      <c r="K51" s="35">
        <f t="shared" si="4"/>
        <v>0</v>
      </c>
    </row>
    <row r="52" spans="1:11">
      <c r="A52" s="30"/>
      <c r="B52" s="31"/>
      <c r="C52" s="31"/>
      <c r="D52" s="31"/>
      <c r="E52" s="33" t="s">
        <v>82</v>
      </c>
      <c r="F52" s="33">
        <f>F38</f>
        <v>40</v>
      </c>
      <c r="G52" s="34">
        <v>30</v>
      </c>
      <c r="H52" s="34">
        <v>30</v>
      </c>
      <c r="I52" s="34">
        <v>30.900000000000002</v>
      </c>
      <c r="J52" s="34">
        <f>H52-I52</f>
        <v>-0.90000000000000213</v>
      </c>
      <c r="K52" s="35">
        <f t="shared" si="4"/>
        <v>-2.9126213592233077</v>
      </c>
    </row>
    <row r="53" spans="1:11">
      <c r="A53" s="30"/>
      <c r="B53" s="31"/>
      <c r="C53" s="31"/>
      <c r="D53" s="31"/>
      <c r="E53" s="36" t="s">
        <v>72</v>
      </c>
      <c r="F53" s="36"/>
      <c r="G53" s="37"/>
      <c r="H53" s="37"/>
      <c r="I53" s="37">
        <f>SUM(I49:I52)</f>
        <v>223.9</v>
      </c>
      <c r="J53" s="37">
        <f>SUM(J49:J52)</f>
        <v>5.0999999999999979</v>
      </c>
      <c r="K53" s="38">
        <f>IFERROR(((J53/I53)*100),0)</f>
        <v>2.2778025904421608</v>
      </c>
    </row>
    <row r="54" spans="1:11">
      <c r="A54" s="30">
        <v>9</v>
      </c>
      <c r="B54" s="31" t="s">
        <v>21</v>
      </c>
      <c r="C54" s="32">
        <v>2.6389999999999998</v>
      </c>
      <c r="D54" s="31">
        <v>34.549999999999997</v>
      </c>
      <c r="E54" s="33" t="s">
        <v>6</v>
      </c>
      <c r="F54" s="33" t="s">
        <v>64</v>
      </c>
      <c r="G54" s="40">
        <v>40</v>
      </c>
      <c r="H54" s="40">
        <v>25</v>
      </c>
      <c r="I54" s="40">
        <v>0</v>
      </c>
      <c r="J54" s="34">
        <f>H54-I54</f>
        <v>25</v>
      </c>
      <c r="K54" s="35">
        <f t="shared" si="4"/>
        <v>0</v>
      </c>
    </row>
    <row r="55" spans="1:11">
      <c r="A55" s="30"/>
      <c r="B55" s="31"/>
      <c r="C55" s="32"/>
      <c r="D55" s="31"/>
      <c r="E55" s="33" t="s">
        <v>9</v>
      </c>
      <c r="F55" s="33">
        <v>38</v>
      </c>
      <c r="G55" s="40">
        <v>8</v>
      </c>
      <c r="H55" s="40">
        <v>0</v>
      </c>
      <c r="I55" s="40"/>
      <c r="J55" s="34">
        <f>H55-I55</f>
        <v>0</v>
      </c>
      <c r="K55" s="35">
        <f t="shared" si="4"/>
        <v>0</v>
      </c>
    </row>
    <row r="56" spans="1:11">
      <c r="A56" s="30"/>
      <c r="B56" s="31"/>
      <c r="C56" s="32"/>
      <c r="D56" s="31"/>
      <c r="E56" s="33" t="s">
        <v>67</v>
      </c>
      <c r="F56" s="33">
        <f>F40</f>
        <v>38</v>
      </c>
      <c r="G56" s="40">
        <v>5</v>
      </c>
      <c r="H56" s="40">
        <v>0</v>
      </c>
      <c r="I56" s="40"/>
      <c r="J56" s="34">
        <f>H56-I56</f>
        <v>0</v>
      </c>
      <c r="K56" s="35">
        <f t="shared" si="4"/>
        <v>0</v>
      </c>
    </row>
    <row r="57" spans="1:11">
      <c r="A57" s="30"/>
      <c r="B57" s="31"/>
      <c r="C57" s="32"/>
      <c r="D57" s="31"/>
      <c r="E57" s="36" t="s">
        <v>72</v>
      </c>
      <c r="F57" s="36"/>
      <c r="G57" s="37">
        <f>SUM(G54:G56)</f>
        <v>53</v>
      </c>
      <c r="H57" s="37">
        <f>SUM(H54:H56)</f>
        <v>25</v>
      </c>
      <c r="I57" s="37">
        <f>SUM(I54:I56)</f>
        <v>0</v>
      </c>
      <c r="J57" s="37">
        <f>SUM(J55:J56)</f>
        <v>0</v>
      </c>
      <c r="K57" s="38">
        <f>IFERROR(((J57/I57)*100),0)</f>
        <v>0</v>
      </c>
    </row>
    <row r="58" spans="1:11">
      <c r="A58" s="30">
        <v>10</v>
      </c>
      <c r="B58" s="31" t="s">
        <v>86</v>
      </c>
      <c r="C58" s="31">
        <v>4.9800000000000004</v>
      </c>
      <c r="D58" s="31">
        <v>68.42</v>
      </c>
      <c r="E58" s="33" t="s">
        <v>8</v>
      </c>
      <c r="F58" s="33">
        <f>F8</f>
        <v>23</v>
      </c>
      <c r="G58" s="34"/>
      <c r="H58" s="34"/>
      <c r="I58" s="34"/>
      <c r="J58" s="34">
        <f>H58-I58</f>
        <v>0</v>
      </c>
      <c r="K58" s="35">
        <f t="shared" si="4"/>
        <v>0</v>
      </c>
    </row>
    <row r="59" spans="1:11">
      <c r="A59" s="30"/>
      <c r="B59" s="31"/>
      <c r="C59" s="31"/>
      <c r="D59" s="31"/>
      <c r="E59" s="33" t="s">
        <v>7</v>
      </c>
      <c r="F59" s="33">
        <v>23</v>
      </c>
      <c r="G59" s="34"/>
      <c r="H59" s="34"/>
      <c r="I59" s="34"/>
      <c r="J59" s="34">
        <f>H59-I59</f>
        <v>0</v>
      </c>
      <c r="K59" s="35">
        <f t="shared" si="4"/>
        <v>0</v>
      </c>
    </row>
    <row r="60" spans="1:11">
      <c r="A60" s="30"/>
      <c r="B60" s="31"/>
      <c r="C60" s="31"/>
      <c r="D60" s="31"/>
      <c r="E60" s="33" t="s">
        <v>5</v>
      </c>
      <c r="F60" s="33" t="s">
        <v>64</v>
      </c>
      <c r="G60" s="34"/>
      <c r="H60" s="34"/>
      <c r="I60" s="34"/>
      <c r="J60" s="34">
        <f>H60-I60</f>
        <v>0</v>
      </c>
      <c r="K60" s="35">
        <f t="shared" si="4"/>
        <v>0</v>
      </c>
    </row>
    <row r="61" spans="1:11">
      <c r="A61" s="30"/>
      <c r="B61" s="31"/>
      <c r="C61" s="31"/>
      <c r="D61" s="31"/>
      <c r="E61" s="36" t="s">
        <v>72</v>
      </c>
      <c r="F61" s="36"/>
      <c r="G61" s="37">
        <f>SUM(G58:G60)</f>
        <v>0</v>
      </c>
      <c r="H61" s="37">
        <f>SUM(H58:H60)</f>
        <v>0</v>
      </c>
      <c r="I61" s="37">
        <f>SUM(I58:I60)</f>
        <v>0</v>
      </c>
      <c r="J61" s="37">
        <f>SUM(J59:J60)</f>
        <v>0</v>
      </c>
      <c r="K61" s="38">
        <f>IFERROR(((J61/I61)*100),0)</f>
        <v>0</v>
      </c>
    </row>
    <row r="62" spans="1:11">
      <c r="A62" s="30">
        <v>11</v>
      </c>
      <c r="B62" s="31" t="s">
        <v>3</v>
      </c>
      <c r="C62" s="32">
        <v>243.63</v>
      </c>
      <c r="D62" s="32">
        <v>50</v>
      </c>
      <c r="E62" s="33" t="s">
        <v>82</v>
      </c>
      <c r="F62" s="33">
        <f>F38</f>
        <v>40</v>
      </c>
      <c r="G62" s="40">
        <v>0</v>
      </c>
      <c r="H62" s="40">
        <v>0</v>
      </c>
      <c r="I62" s="40"/>
      <c r="J62" s="34">
        <f t="shared" ref="J62:J71" si="5">H62-I62</f>
        <v>0</v>
      </c>
      <c r="K62" s="35">
        <f t="shared" si="4"/>
        <v>0</v>
      </c>
    </row>
    <row r="63" spans="1:11">
      <c r="A63" s="30"/>
      <c r="B63" s="31"/>
      <c r="C63" s="32"/>
      <c r="D63" s="32"/>
      <c r="E63" s="33" t="s">
        <v>87</v>
      </c>
      <c r="F63" s="33">
        <v>37</v>
      </c>
      <c r="G63" s="40">
        <v>99</v>
      </c>
      <c r="H63" s="40">
        <v>98.52</v>
      </c>
      <c r="I63" s="40">
        <v>97.932400000000001</v>
      </c>
      <c r="J63" s="34">
        <f t="shared" si="5"/>
        <v>0.58759999999999479</v>
      </c>
      <c r="K63" s="35">
        <f t="shared" si="4"/>
        <v>0.60000571823012072</v>
      </c>
    </row>
    <row r="64" spans="1:11">
      <c r="A64" s="30"/>
      <c r="B64" s="31"/>
      <c r="C64" s="32"/>
      <c r="D64" s="32"/>
      <c r="E64" s="33" t="s">
        <v>88</v>
      </c>
      <c r="F64" s="33">
        <v>43</v>
      </c>
      <c r="G64" s="40">
        <v>22</v>
      </c>
      <c r="H64" s="40">
        <v>22</v>
      </c>
      <c r="I64" s="40">
        <v>22.66</v>
      </c>
      <c r="J64" s="34">
        <f t="shared" si="5"/>
        <v>-0.66000000000000014</v>
      </c>
      <c r="K64" s="35">
        <f t="shared" si="4"/>
        <v>-2.9126213592233015</v>
      </c>
    </row>
    <row r="65" spans="1:12">
      <c r="A65" s="30"/>
      <c r="B65" s="31"/>
      <c r="C65" s="32"/>
      <c r="D65" s="32"/>
      <c r="E65" s="33" t="s">
        <v>6</v>
      </c>
      <c r="F65" s="33" t="s">
        <v>64</v>
      </c>
      <c r="G65" s="40">
        <v>32</v>
      </c>
      <c r="H65" s="40">
        <v>32</v>
      </c>
      <c r="I65" s="40">
        <v>32</v>
      </c>
      <c r="J65" s="34">
        <f t="shared" si="5"/>
        <v>0</v>
      </c>
      <c r="K65" s="35">
        <f t="shared" si="4"/>
        <v>0</v>
      </c>
    </row>
    <row r="66" spans="1:12">
      <c r="A66" s="30"/>
      <c r="B66" s="31"/>
      <c r="C66" s="32"/>
      <c r="D66" s="32"/>
      <c r="E66" s="33" t="s">
        <v>68</v>
      </c>
      <c r="F66" s="33" t="s">
        <v>64</v>
      </c>
      <c r="G66" s="40">
        <v>0</v>
      </c>
      <c r="H66" s="40">
        <v>0</v>
      </c>
      <c r="I66" s="40"/>
      <c r="J66" s="34">
        <f t="shared" si="5"/>
        <v>0</v>
      </c>
      <c r="K66" s="35">
        <f t="shared" si="4"/>
        <v>0</v>
      </c>
    </row>
    <row r="67" spans="1:12">
      <c r="A67" s="30"/>
      <c r="B67" s="31"/>
      <c r="C67" s="32"/>
      <c r="D67" s="32"/>
      <c r="E67" s="33" t="s">
        <v>70</v>
      </c>
      <c r="F67" s="33" t="s">
        <v>64</v>
      </c>
      <c r="G67" s="40">
        <v>77</v>
      </c>
      <c r="H67" s="40">
        <v>77</v>
      </c>
      <c r="I67" s="40">
        <v>77</v>
      </c>
      <c r="J67" s="34">
        <f t="shared" si="5"/>
        <v>0</v>
      </c>
      <c r="K67" s="35">
        <f t="shared" si="4"/>
        <v>0</v>
      </c>
    </row>
    <row r="68" spans="1:12">
      <c r="A68" s="30"/>
      <c r="B68" s="31"/>
      <c r="C68" s="32"/>
      <c r="D68" s="32"/>
      <c r="E68" s="33" t="s">
        <v>89</v>
      </c>
      <c r="F68" s="33" t="s">
        <v>64</v>
      </c>
      <c r="G68" s="40">
        <v>0</v>
      </c>
      <c r="H68" s="40">
        <v>0</v>
      </c>
      <c r="I68" s="40"/>
      <c r="J68" s="34">
        <f t="shared" si="5"/>
        <v>0</v>
      </c>
      <c r="K68" s="35">
        <f t="shared" si="4"/>
        <v>0</v>
      </c>
    </row>
    <row r="69" spans="1:12">
      <c r="A69" s="30"/>
      <c r="B69" s="31"/>
      <c r="C69" s="32"/>
      <c r="D69" s="32"/>
      <c r="E69" s="33" t="s">
        <v>90</v>
      </c>
      <c r="F69" s="33" t="s">
        <v>64</v>
      </c>
      <c r="G69" s="40">
        <v>5</v>
      </c>
      <c r="H69" s="40">
        <v>5</v>
      </c>
      <c r="I69" s="40">
        <v>5</v>
      </c>
      <c r="J69" s="34">
        <f t="shared" si="5"/>
        <v>0</v>
      </c>
      <c r="K69" s="35">
        <f t="shared" si="4"/>
        <v>0</v>
      </c>
    </row>
    <row r="70" spans="1:12">
      <c r="A70" s="30"/>
      <c r="B70" s="31"/>
      <c r="C70" s="32"/>
      <c r="D70" s="32"/>
      <c r="E70" s="33" t="s">
        <v>71</v>
      </c>
      <c r="F70" s="33">
        <f>F16</f>
        <v>42</v>
      </c>
      <c r="G70" s="40">
        <v>10</v>
      </c>
      <c r="H70" s="40">
        <v>10</v>
      </c>
      <c r="I70" s="40">
        <v>3</v>
      </c>
      <c r="J70" s="34">
        <f t="shared" si="5"/>
        <v>7</v>
      </c>
      <c r="K70" s="35">
        <f t="shared" si="4"/>
        <v>233.33333333333334</v>
      </c>
    </row>
    <row r="71" spans="1:12">
      <c r="A71" s="30"/>
      <c r="B71" s="31"/>
      <c r="C71" s="32"/>
      <c r="D71" s="32"/>
      <c r="E71" s="36" t="s">
        <v>72</v>
      </c>
      <c r="F71" s="36"/>
      <c r="G71" s="37">
        <f>SUM(G62:G70)</f>
        <v>245</v>
      </c>
      <c r="H71" s="37">
        <f>SUM(H62:H70)</f>
        <v>244.51999999999998</v>
      </c>
      <c r="I71" s="37">
        <f>SUM(I62:I70)</f>
        <v>237.5924</v>
      </c>
      <c r="J71" s="37">
        <f t="shared" si="5"/>
        <v>6.927599999999984</v>
      </c>
      <c r="K71" s="38">
        <f>IFERROR(((J71/I71)*100),0)</f>
        <v>2.915749830381773</v>
      </c>
    </row>
    <row r="72" spans="1:12" ht="15" thickBot="1">
      <c r="A72" s="61" t="s">
        <v>91</v>
      </c>
      <c r="B72" s="62"/>
      <c r="C72" s="63">
        <f>SUM(C5:C71)</f>
        <v>1006.735</v>
      </c>
      <c r="D72" s="64"/>
      <c r="E72" s="64"/>
      <c r="F72" s="65"/>
      <c r="G72" s="66">
        <f>G17+G28+G34+G35+G41+G42+G48+G53+G57+G61+G71</f>
        <v>958.5</v>
      </c>
      <c r="H72" s="66">
        <f>H17+H28+H34+H35+H41+H42+H48+H53+H57+H61+H71</f>
        <v>754.02</v>
      </c>
      <c r="I72" s="66">
        <f>I17+I28+I34+I35+I41+I42+I48+I53+I57+I61+I71</f>
        <v>970.28078566078341</v>
      </c>
      <c r="J72" s="66">
        <f>J17+J28+J34+J35+J41+J42+J48+J53+J57+J61+J71</f>
        <v>42.742575533246367</v>
      </c>
      <c r="K72" s="67">
        <f>IFERROR(((J72/I72)*100),0)</f>
        <v>4.4051759207143011</v>
      </c>
    </row>
    <row r="73" spans="1:12" ht="15" thickBot="1">
      <c r="A73" s="61" t="s">
        <v>91</v>
      </c>
      <c r="B73" s="62"/>
      <c r="C73" s="63">
        <f>SUM(C6:C72)</f>
        <v>1731.7600000000002</v>
      </c>
      <c r="D73" s="64"/>
      <c r="E73" s="64"/>
      <c r="F73" s="65"/>
      <c r="G73" s="66">
        <f>G18+G29+G35+G36+G42+G45+G49+G54+G58+G62+G72</f>
        <v>1249.5</v>
      </c>
      <c r="H73" s="66">
        <f>H18+H29+H35+H36+H42+H45+H49+H54+H58+H62+H72</f>
        <v>1024.53</v>
      </c>
      <c r="I73" s="66">
        <f>I18+I29+I35+I36+I42+I45+I49+I54+I58+I62+I72</f>
        <v>1212.5100974789652</v>
      </c>
      <c r="J73" s="66">
        <f>J18+J29+J35+J36+J42+J45+J49+J54+J58+J62+J72</f>
        <v>71.023263715064544</v>
      </c>
      <c r="K73" s="67">
        <f>IFERROR(((J73/I73)*100),0)</f>
        <v>5.8575399794801841</v>
      </c>
    </row>
    <row r="74" spans="1:12">
      <c r="A74" s="18" t="s">
        <v>10</v>
      </c>
      <c r="B74" s="19"/>
      <c r="C74" s="19"/>
      <c r="D74" s="19"/>
      <c r="E74" s="19"/>
      <c r="F74" s="19"/>
      <c r="G74" s="19"/>
      <c r="H74" s="19"/>
      <c r="I74" s="19"/>
      <c r="J74" s="19"/>
      <c r="K74" s="20"/>
    </row>
    <row r="75" spans="1:12">
      <c r="A75" s="22" t="s">
        <v>0</v>
      </c>
      <c r="B75" s="23" t="s">
        <v>50</v>
      </c>
      <c r="C75" s="24" t="s">
        <v>51</v>
      </c>
      <c r="D75" s="25" t="s">
        <v>52</v>
      </c>
      <c r="E75" s="26" t="s">
        <v>53</v>
      </c>
      <c r="F75" s="25" t="s">
        <v>54</v>
      </c>
      <c r="G75" s="25" t="s">
        <v>55</v>
      </c>
      <c r="H75" s="25" t="s">
        <v>56</v>
      </c>
      <c r="I75" s="25" t="s">
        <v>57</v>
      </c>
      <c r="J75" s="25" t="s">
        <v>58</v>
      </c>
      <c r="K75" s="27" t="s">
        <v>59</v>
      </c>
    </row>
    <row r="76" spans="1:12">
      <c r="A76" s="22"/>
      <c r="B76" s="23"/>
      <c r="C76" s="24" t="s">
        <v>60</v>
      </c>
      <c r="D76" s="25" t="s">
        <v>61</v>
      </c>
      <c r="E76" s="26"/>
      <c r="F76" s="25" t="s">
        <v>61</v>
      </c>
      <c r="G76" s="28" t="s">
        <v>60</v>
      </c>
      <c r="H76" s="28"/>
      <c r="I76" s="28"/>
      <c r="J76" s="28"/>
      <c r="K76" s="29"/>
    </row>
    <row r="77" spans="1:12">
      <c r="A77" s="30">
        <v>1</v>
      </c>
      <c r="B77" s="31" t="s">
        <v>13</v>
      </c>
      <c r="C77" s="32"/>
      <c r="D77" s="31"/>
      <c r="E77" s="33" t="s">
        <v>12</v>
      </c>
      <c r="F77" s="33">
        <v>15</v>
      </c>
      <c r="G77" s="34"/>
      <c r="H77" s="34"/>
      <c r="I77" s="34"/>
      <c r="J77" s="34">
        <f>H77-I77</f>
        <v>0</v>
      </c>
      <c r="K77" s="35">
        <f>IFERROR(((J77/I77)*100),0)</f>
        <v>0</v>
      </c>
    </row>
    <row r="78" spans="1:12">
      <c r="A78" s="30"/>
      <c r="B78" s="31"/>
      <c r="C78" s="32"/>
      <c r="D78" s="31"/>
      <c r="E78" s="33" t="s">
        <v>92</v>
      </c>
      <c r="F78" s="33">
        <v>35</v>
      </c>
      <c r="G78" s="34"/>
      <c r="H78" s="34"/>
      <c r="I78" s="34"/>
      <c r="J78" s="34"/>
      <c r="K78" s="35">
        <f>IFERROR(((J78/I78)*100),0)</f>
        <v>0</v>
      </c>
      <c r="L78" s="68"/>
    </row>
    <row r="79" spans="1:12">
      <c r="A79" s="30"/>
      <c r="B79" s="31"/>
      <c r="C79" s="32"/>
      <c r="D79" s="31"/>
      <c r="E79" s="33" t="s">
        <v>93</v>
      </c>
      <c r="F79" s="33">
        <v>44</v>
      </c>
      <c r="G79" s="34"/>
      <c r="H79" s="34"/>
      <c r="I79" s="34"/>
      <c r="J79" s="34"/>
      <c r="K79" s="35">
        <f>IFERROR(((J79/I79)*100),0)</f>
        <v>0</v>
      </c>
    </row>
    <row r="80" spans="1:12">
      <c r="A80" s="30"/>
      <c r="B80" s="31"/>
      <c r="C80" s="32"/>
      <c r="D80" s="31"/>
      <c r="E80" s="33" t="s">
        <v>94</v>
      </c>
      <c r="F80" s="33">
        <v>23</v>
      </c>
      <c r="G80" s="34"/>
      <c r="H80" s="34"/>
      <c r="I80" s="34"/>
      <c r="J80" s="34"/>
      <c r="K80" s="35">
        <f>IFERROR(((J80/I80)*100),0)</f>
        <v>0</v>
      </c>
    </row>
    <row r="81" spans="1:12">
      <c r="A81" s="30"/>
      <c r="B81" s="31"/>
      <c r="C81" s="32"/>
      <c r="D81" s="31"/>
      <c r="E81" s="33"/>
      <c r="F81" s="33"/>
      <c r="G81" s="34"/>
      <c r="H81" s="34"/>
      <c r="I81" s="34"/>
      <c r="J81" s="34"/>
      <c r="K81" s="35"/>
    </row>
    <row r="82" spans="1:12">
      <c r="A82" s="30"/>
      <c r="B82" s="31"/>
      <c r="C82" s="32"/>
      <c r="D82" s="31"/>
      <c r="E82" s="36" t="s">
        <v>72</v>
      </c>
      <c r="F82" s="36"/>
      <c r="G82" s="37">
        <f>SUM(G77:G81)</f>
        <v>0</v>
      </c>
      <c r="H82" s="37">
        <f>SUM(H77:H81)</f>
        <v>0</v>
      </c>
      <c r="I82" s="37">
        <f>SUM(I77:I81)</f>
        <v>0</v>
      </c>
      <c r="J82" s="37"/>
      <c r="K82" s="38">
        <f>IFERROR(((J82/I82)*100),0)</f>
        <v>0</v>
      </c>
    </row>
    <row r="83" spans="1:12">
      <c r="A83" s="30">
        <v>2</v>
      </c>
      <c r="B83" s="31" t="s">
        <v>95</v>
      </c>
      <c r="C83" s="69"/>
      <c r="D83" s="31"/>
      <c r="E83" s="33" t="s">
        <v>92</v>
      </c>
      <c r="F83" s="33">
        <f>F78</f>
        <v>35</v>
      </c>
      <c r="G83" s="40"/>
      <c r="H83" s="40"/>
      <c r="I83" s="40"/>
      <c r="J83" s="34"/>
      <c r="K83" s="35">
        <f t="shared" ref="K83:K88" si="6">IFERROR(((J83/I83)*100),0)</f>
        <v>0</v>
      </c>
    </row>
    <row r="84" spans="1:12">
      <c r="A84" s="30"/>
      <c r="B84" s="31"/>
      <c r="C84" s="69"/>
      <c r="D84" s="31"/>
      <c r="E84" s="33" t="s">
        <v>93</v>
      </c>
      <c r="F84" s="33">
        <f>F79</f>
        <v>44</v>
      </c>
      <c r="G84" s="34"/>
      <c r="H84" s="34"/>
      <c r="I84" s="34"/>
      <c r="J84" s="34"/>
      <c r="K84" s="35">
        <f t="shared" si="6"/>
        <v>0</v>
      </c>
      <c r="L84" s="68"/>
    </row>
    <row r="85" spans="1:12">
      <c r="A85" s="30"/>
      <c r="B85" s="31"/>
      <c r="C85" s="69"/>
      <c r="D85" s="31"/>
      <c r="E85" s="33" t="s">
        <v>97</v>
      </c>
      <c r="F85" s="33">
        <v>23</v>
      </c>
      <c r="G85" s="40"/>
      <c r="H85" s="70"/>
      <c r="I85" s="70"/>
      <c r="J85" s="34"/>
      <c r="K85" s="35">
        <f t="shared" si="6"/>
        <v>0</v>
      </c>
      <c r="L85" s="68"/>
    </row>
    <row r="86" spans="1:12">
      <c r="A86" s="30"/>
      <c r="B86" s="31"/>
      <c r="C86" s="69"/>
      <c r="D86" s="31"/>
      <c r="E86" s="36" t="s">
        <v>72</v>
      </c>
      <c r="F86" s="36"/>
      <c r="G86" s="37">
        <f>SUM(G83:G85)</f>
        <v>0</v>
      </c>
      <c r="H86" s="37">
        <f>SUM(H83:H85)</f>
        <v>0</v>
      </c>
      <c r="I86" s="37">
        <f>SUM(I83:I85)</f>
        <v>0</v>
      </c>
      <c r="J86" s="37"/>
      <c r="K86" s="38">
        <f>IFERROR(((J86/I86)*100),0)</f>
        <v>0</v>
      </c>
    </row>
    <row r="87" spans="1:12">
      <c r="A87" s="30">
        <v>3</v>
      </c>
      <c r="B87" s="31" t="s">
        <v>96</v>
      </c>
      <c r="C87" s="32"/>
      <c r="D87" s="32"/>
      <c r="E87" s="33" t="s">
        <v>6</v>
      </c>
      <c r="F87" s="33" t="s">
        <v>64</v>
      </c>
      <c r="G87" s="34"/>
      <c r="H87" s="34"/>
      <c r="I87" s="34"/>
      <c r="J87" s="34"/>
      <c r="K87" s="35">
        <f t="shared" si="6"/>
        <v>0</v>
      </c>
      <c r="L87" s="68"/>
    </row>
    <row r="88" spans="1:12">
      <c r="A88" s="30"/>
      <c r="B88" s="31"/>
      <c r="C88" s="32"/>
      <c r="D88" s="32"/>
      <c r="E88" s="33" t="s">
        <v>97</v>
      </c>
      <c r="F88" s="33">
        <f>F80</f>
        <v>23</v>
      </c>
      <c r="G88" s="34"/>
      <c r="H88" s="34"/>
      <c r="I88" s="34"/>
      <c r="J88" s="34"/>
      <c r="K88" s="35">
        <f t="shared" si="6"/>
        <v>0</v>
      </c>
      <c r="L88" s="68"/>
    </row>
    <row r="89" spans="1:12">
      <c r="A89" s="30"/>
      <c r="B89" s="31"/>
      <c r="C89" s="32"/>
      <c r="D89" s="32"/>
      <c r="E89" s="33"/>
      <c r="F89" s="33"/>
      <c r="G89" s="34"/>
      <c r="H89" s="34"/>
      <c r="I89" s="34"/>
      <c r="J89" s="34"/>
      <c r="K89" s="35"/>
    </row>
    <row r="90" spans="1:12">
      <c r="A90" s="30"/>
      <c r="B90" s="31"/>
      <c r="C90" s="32"/>
      <c r="D90" s="32"/>
      <c r="E90" s="36" t="s">
        <v>72</v>
      </c>
      <c r="F90" s="36"/>
      <c r="G90" s="37">
        <f>SUM(G87:G89)</f>
        <v>0</v>
      </c>
      <c r="H90" s="37">
        <f>SUM(H87:H89)</f>
        <v>0</v>
      </c>
      <c r="I90" s="37">
        <f>SUM(I87:I89)</f>
        <v>0</v>
      </c>
      <c r="J90" s="37"/>
      <c r="K90" s="38">
        <f>IFERROR(((J90/I90)*100),0)</f>
        <v>0</v>
      </c>
    </row>
    <row r="91" spans="1:12" ht="15" thickBot="1">
      <c r="A91" s="61" t="s">
        <v>91</v>
      </c>
      <c r="B91" s="62"/>
      <c r="C91" s="71">
        <f>SUM(C77:C90)</f>
        <v>0</v>
      </c>
      <c r="D91" s="64"/>
      <c r="E91" s="64"/>
      <c r="F91" s="65"/>
      <c r="G91" s="66">
        <f>SUM(G77:G90)</f>
        <v>0</v>
      </c>
      <c r="H91" s="66">
        <f>SUM(H77:H90)</f>
        <v>0</v>
      </c>
      <c r="I91" s="66">
        <f>I82+I86+I90</f>
        <v>0</v>
      </c>
      <c r="J91" s="66">
        <f>J82+J86+J90</f>
        <v>0</v>
      </c>
      <c r="K91" s="67">
        <f>IFERROR(((J91/I91)*100),0)</f>
        <v>0</v>
      </c>
    </row>
  </sheetData>
  <mergeCells count="67">
    <mergeCell ref="A91:B91"/>
    <mergeCell ref="M2:Q2"/>
    <mergeCell ref="N43:P43"/>
    <mergeCell ref="A83:A86"/>
    <mergeCell ref="B83:B86"/>
    <mergeCell ref="C83:C86"/>
    <mergeCell ref="D83:D86"/>
    <mergeCell ref="A87:A90"/>
    <mergeCell ref="B87:B90"/>
    <mergeCell ref="C87:C90"/>
    <mergeCell ref="D87:D90"/>
    <mergeCell ref="A74:K74"/>
    <mergeCell ref="A75:A76"/>
    <mergeCell ref="B75:B76"/>
    <mergeCell ref="E75:E76"/>
    <mergeCell ref="G76:K76"/>
    <mergeCell ref="A77:A82"/>
    <mergeCell ref="B77:B82"/>
    <mergeCell ref="C77:C82"/>
    <mergeCell ref="D77:D82"/>
    <mergeCell ref="A62:A71"/>
    <mergeCell ref="B62:B71"/>
    <mergeCell ref="C62:C71"/>
    <mergeCell ref="D62:D71"/>
    <mergeCell ref="A72:B72"/>
    <mergeCell ref="A73:B73"/>
    <mergeCell ref="A54:A57"/>
    <mergeCell ref="B54:B57"/>
    <mergeCell ref="C54:C57"/>
    <mergeCell ref="D54:D57"/>
    <mergeCell ref="A58:A61"/>
    <mergeCell ref="B58:B61"/>
    <mergeCell ref="C58:C61"/>
    <mergeCell ref="D58:D61"/>
    <mergeCell ref="A45:A48"/>
    <mergeCell ref="B45:B48"/>
    <mergeCell ref="C45:C48"/>
    <mergeCell ref="D45:D48"/>
    <mergeCell ref="A49:A53"/>
    <mergeCell ref="B49:B53"/>
    <mergeCell ref="C49:C53"/>
    <mergeCell ref="D49:D53"/>
    <mergeCell ref="A36:A41"/>
    <mergeCell ref="B36:B41"/>
    <mergeCell ref="C36:C41"/>
    <mergeCell ref="D36:D41"/>
    <mergeCell ref="A42:A44"/>
    <mergeCell ref="B42:B44"/>
    <mergeCell ref="C42:C44"/>
    <mergeCell ref="D42:D44"/>
    <mergeCell ref="A18:A28"/>
    <mergeCell ref="B18:B28"/>
    <mergeCell ref="C18:C28"/>
    <mergeCell ref="D18:D28"/>
    <mergeCell ref="A29:A34"/>
    <mergeCell ref="B29:B34"/>
    <mergeCell ref="C29:C34"/>
    <mergeCell ref="D29:D34"/>
    <mergeCell ref="A2:K2"/>
    <mergeCell ref="A3:A4"/>
    <mergeCell ref="B3:B4"/>
    <mergeCell ref="E3:E4"/>
    <mergeCell ref="G4:K4"/>
    <mergeCell ref="A5:A17"/>
    <mergeCell ref="B5:B17"/>
    <mergeCell ref="C5:C17"/>
    <mergeCell ref="D5:D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05.07.2024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S. Ogangwu</dc:creator>
  <cp:keywords/>
  <dc:description/>
  <cp:lastModifiedBy>PC</cp:lastModifiedBy>
  <cp:revision/>
  <dcterms:created xsi:type="dcterms:W3CDTF">2023-09-11T08:24:49Z</dcterms:created>
  <dcterms:modified xsi:type="dcterms:W3CDTF">2024-07-09T16:02:50Z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2024-03-04T12:48:42Z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f33b4718-ae5d-4e71-822a-7329fb094148</vt:lpwstr>
  </property>
  <property fmtid="{D5CDD505-2E9C-101B-9397-08002B2CF9AE}" pid="7" name="MSIP_Label_defa4170-0d19-0005-0004-bc88714345d2_ActionId">
    <vt:lpwstr>813d8bfa-09e2-40c0-8b1b-f7899f0c9ebf</vt:lpwstr>
  </property>
  <property fmtid="{D5CDD505-2E9C-101B-9397-08002B2CF9AE}" pid="8" name="MSIP_Label_defa4170-0d19-0005-0004-bc88714345d2_ContentBits">
    <vt:lpwstr>0</vt:lpwstr>
  </property>
</Properties>
</file>